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85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'Arkusz1'!$B$14:$K$83</definedName>
  </definedNames>
  <calcPr fullCalcOnLoad="1"/>
</workbook>
</file>

<file path=xl/sharedStrings.xml><?xml version="1.0" encoding="utf-8"?>
<sst xmlns="http://schemas.openxmlformats.org/spreadsheetml/2006/main" count="161" uniqueCount="91">
  <si>
    <t>Rozdział</t>
  </si>
  <si>
    <t>§</t>
  </si>
  <si>
    <t>010</t>
  </si>
  <si>
    <t>Rolnictwo i łowiectwo</t>
  </si>
  <si>
    <t>01095</t>
  </si>
  <si>
    <t>Pozostała działalność</t>
  </si>
  <si>
    <t>750</t>
  </si>
  <si>
    <t>Administracja publiczna</t>
  </si>
  <si>
    <t>75011</t>
  </si>
  <si>
    <t>Urzędy wojewódzkie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</si>
  <si>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</si>
  <si>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</si>
  <si>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</si>
  <si>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</si>
  <si>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852</t>
  </si>
  <si>
    <t>Pomoc społeczna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</si>
  <si>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</si>
  <si>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</si>
  <si>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85228</t>
  </si>
  <si>
    <t>Usługi opiekuńcze i specjalistyczne usługi opiekuńcze</t>
  </si>
  <si>
    <t>Razem:</t>
  </si>
  <si>
    <t>Składki na ubezpieczenia społeczne</t>
  </si>
  <si>
    <t>Składki na Fundusz Pracy</t>
  </si>
  <si>
    <t>Wynagrodzenia bezosobowe</t>
  </si>
  <si>
    <t>Zakup usług pozostałych</t>
  </si>
  <si>
    <t>Różne opłaty i składki</t>
  </si>
  <si>
    <t>Wynagrodzenia osobowe pracowników</t>
  </si>
  <si>
    <t>Dodatkowe wynagrodzenie roczne</t>
  </si>
  <si>
    <t>Odpisy na zakładowy fundusz świadczeń socjalnych</t>
  </si>
  <si>
    <t>Świadczenia społeczne</t>
  </si>
  <si>
    <t>Składki na ubezpieczenie zdrowotne</t>
  </si>
  <si>
    <t>4110</t>
  </si>
  <si>
    <t>4120</t>
  </si>
  <si>
    <t>4170</t>
  </si>
  <si>
    <t>4300</t>
  </si>
  <si>
    <t>4430</t>
  </si>
  <si>
    <t>4010</t>
  </si>
  <si>
    <t>4040</t>
  </si>
  <si>
    <t>4440</t>
  </si>
  <si>
    <t>4210</t>
  </si>
  <si>
    <t>3110</t>
  </si>
  <si>
    <t>4130</t>
  </si>
  <si>
    <t>Nazwa działu, rozdziału, paragrafu</t>
  </si>
  <si>
    <t xml:space="preserve">Dział </t>
  </si>
  <si>
    <t>% wyk</t>
  </si>
  <si>
    <t>oraz innych zadań zleconych gminie ustawami</t>
  </si>
  <si>
    <t xml:space="preserve">z realizacją zadań bieżących z zakresu administracji rządowej </t>
  </si>
  <si>
    <t>2010</t>
  </si>
  <si>
    <t>Wykonanie</t>
  </si>
  <si>
    <t xml:space="preserve">Wykonanie </t>
  </si>
  <si>
    <t>Wykonanie dochodów i wydatków związanych</t>
  </si>
  <si>
    <t>Załącznik Nr 7</t>
  </si>
  <si>
    <t>Wójta Gminy Siedlce</t>
  </si>
  <si>
    <t>4410</t>
  </si>
  <si>
    <t>4700</t>
  </si>
  <si>
    <t>Podróże służbowe krajowe</t>
  </si>
  <si>
    <t>85215</t>
  </si>
  <si>
    <t>Dodatki mieszkaniowe</t>
  </si>
  <si>
    <t>Plan</t>
  </si>
  <si>
    <t>Wydatki</t>
  </si>
  <si>
    <t>4360</t>
  </si>
  <si>
    <t>2060</t>
  </si>
  <si>
    <t>4270</t>
  </si>
  <si>
    <t>3020</t>
  </si>
  <si>
    <t>4280</t>
  </si>
  <si>
    <t>Zakup usług remontowych</t>
  </si>
  <si>
    <t>Zakup usług zdrowotnych</t>
  </si>
  <si>
    <t>4260</t>
  </si>
  <si>
    <t>Zakup energii</t>
  </si>
  <si>
    <t>Dotacje celowe otrzymane z budżetu państwa na realizację zadań bieżących z zakresu administracji rządowej oraz innych zadań zleconych gminie (związkom gmin, zwązkom powiatowo gminnym) ustawami</t>
  </si>
  <si>
    <t>855</t>
  </si>
  <si>
    <t>85501</t>
  </si>
  <si>
    <t>85502</t>
  </si>
  <si>
    <t>85503</t>
  </si>
  <si>
    <t>Zakupy materialów i wyposażenia</t>
  </si>
  <si>
    <t>Opłaty z tytułu usług telekomunikacyjnych</t>
  </si>
  <si>
    <t>Szkolenia paracowników niebędących członkami korpusu służby cywilnej</t>
  </si>
  <si>
    <t>Rodzina</t>
  </si>
  <si>
    <t>Świadczenia wychowawcze</t>
  </si>
  <si>
    <t>Wydatki osobowe nie zaliczane do wynagrodzeń</t>
  </si>
  <si>
    <t>Dochody</t>
  </si>
  <si>
    <t>Dotacje celowe otrzymane z budżetu państwa na realizację zadań bieżących z zakresu administracji rządowej zlecone gminom (związkom gmin, związkom powiatowo-gminnym), związane z realizacją świadczenia wychowawczego stanowiącego pomoc państwa w wychowaniu dzieci</t>
  </si>
  <si>
    <t>Karta Dużej Rodziny</t>
  </si>
  <si>
    <t>dr inż. Henryk Brodowski</t>
  </si>
  <si>
    <t xml:space="preserve">        Wójt</t>
  </si>
  <si>
    <t>z dnia 29 sierpnia 2018r.</t>
  </si>
  <si>
    <t>za I półrocze 2018 rok</t>
  </si>
  <si>
    <t>Wydatki osobowe niezaliczane do wynagrodzeń</t>
  </si>
  <si>
    <t>Szkolenia pracowników niebędących członkami korpusu służby cywilnej</t>
  </si>
  <si>
    <t>Świadczenia rodzinne, świadczenie z funduszu alimentacyjnego oraz składki na ubezpieczenia emerytalne i rentowe z ubezpieczenia społecznego.</t>
  </si>
  <si>
    <t>do Zarządzenia Nr 0050.82.2018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</si>
</sst>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0.0"/>
    <numFmt numFmtId="178" formatCode="#,##0.00\ &quot;zł&quot;;[Red]#,##0.00\ &quot;zł&quot;"/>
    <numFmt numFmtId="179" formatCode="#,##0.00;[Red]#,##0.00"/>
  </numFmts>
  <fonts count="44">
    <font>
      <sz val="10"/>
      <name val="Arial CE"/>
      <family val="0"/>
    </font>
    <font>
      <b/>
      <sz val="12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6" fillId="33" borderId="13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5" fillId="34" borderId="11" xfId="0" applyNumberFormat="1" applyFont="1" applyFill="1" applyBorder="1" applyAlignment="1" applyProtection="1">
      <alignment horizontal="right" vertical="center" wrapText="1"/>
      <protection locked="0"/>
    </xf>
    <xf numFmtId="0" fontId="5" fillId="35" borderId="23" xfId="0" applyFont="1" applyFill="1" applyBorder="1" applyAlignment="1">
      <alignment horizontal="center" vertical="center" wrapText="1"/>
    </xf>
    <xf numFmtId="49" fontId="5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9" xfId="0" applyNumberFormat="1" applyFont="1" applyFill="1" applyBorder="1" applyAlignment="1" applyProtection="1">
      <alignment horizontal="center" vertical="center" wrapText="1"/>
      <protection locked="0"/>
    </xf>
    <xf numFmtId="4" fontId="5" fillId="34" borderId="13" xfId="0" applyNumberFormat="1" applyFont="1" applyFill="1" applyBorder="1" applyAlignment="1" applyProtection="1">
      <alignment horizontal="right" vertical="center" wrapText="1"/>
      <protection locked="0"/>
    </xf>
    <xf numFmtId="4" fontId="5" fillId="34" borderId="14" xfId="0" applyNumberFormat="1" applyFont="1" applyFill="1" applyBorder="1" applyAlignment="1" applyProtection="1">
      <alignment horizontal="right" vertical="center" wrapText="1"/>
      <protection locked="0"/>
    </xf>
    <xf numFmtId="4" fontId="5" fillId="34" borderId="24" xfId="0" applyNumberFormat="1" applyFont="1" applyFill="1" applyBorder="1" applyAlignment="1" applyProtection="1">
      <alignment horizontal="right" vertical="center" wrapText="1"/>
      <protection locked="0"/>
    </xf>
    <xf numFmtId="4" fontId="5" fillId="34" borderId="17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5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6" xfId="0" applyNumberFormat="1" applyFont="1" applyFill="1" applyBorder="1" applyAlignment="1" applyProtection="1">
      <alignment horizontal="center" vertical="center" wrapText="1"/>
      <protection locked="0"/>
    </xf>
    <xf numFmtId="4" fontId="5" fillId="35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35" borderId="27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5" fillId="35" borderId="29" xfId="0" applyFont="1" applyFill="1" applyBorder="1" applyAlignment="1">
      <alignment horizontal="center" vertical="center" wrapText="1"/>
    </xf>
    <xf numFmtId="49" fontId="5" fillId="36" borderId="30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20" xfId="0" applyNumberFormat="1" applyFont="1" applyFill="1" applyBorder="1" applyAlignment="1" applyProtection="1">
      <alignment horizontal="center" vertical="center" wrapText="1"/>
      <protection locked="0"/>
    </xf>
    <xf numFmtId="4" fontId="5" fillId="36" borderId="13" xfId="0" applyNumberFormat="1" applyFont="1" applyFill="1" applyBorder="1" applyAlignment="1" applyProtection="1">
      <alignment horizontal="right" vertical="center" wrapText="1"/>
      <protection locked="0"/>
    </xf>
    <xf numFmtId="4" fontId="5" fillId="36" borderId="1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1" xfId="0" applyNumberFormat="1" applyBorder="1" applyAlignment="1">
      <alignment/>
    </xf>
    <xf numFmtId="2" fontId="8" fillId="36" borderId="11" xfId="0" applyNumberFormat="1" applyFont="1" applyFill="1" applyBorder="1" applyAlignment="1">
      <alignment/>
    </xf>
    <xf numFmtId="49" fontId="6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5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1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32" xfId="0" applyBorder="1" applyAlignment="1">
      <alignment/>
    </xf>
    <xf numFmtId="0" fontId="2" fillId="0" borderId="16" xfId="0" applyFont="1" applyBorder="1" applyAlignment="1">
      <alignment/>
    </xf>
    <xf numFmtId="49" fontId="5" fillId="37" borderId="32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6" fillId="38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8" borderId="20" xfId="0" applyNumberFormat="1" applyFont="1" applyFill="1" applyBorder="1" applyAlignment="1" applyProtection="1">
      <alignment horizontal="center" vertical="center" wrapText="1"/>
      <protection locked="0"/>
    </xf>
    <xf numFmtId="4" fontId="6" fillId="38" borderId="13" xfId="0" applyNumberFormat="1" applyFont="1" applyFill="1" applyBorder="1" applyAlignment="1" applyProtection="1">
      <alignment horizontal="right" vertical="center" wrapText="1"/>
      <protection locked="0"/>
    </xf>
    <xf numFmtId="4" fontId="6" fillId="38" borderId="14" xfId="0" applyNumberFormat="1" applyFont="1" applyFill="1" applyBorder="1" applyAlignment="1" applyProtection="1">
      <alignment horizontal="right" vertical="center" wrapText="1"/>
      <protection locked="0"/>
    </xf>
    <xf numFmtId="4" fontId="0" fillId="38" borderId="11" xfId="0" applyNumberFormat="1" applyFill="1" applyBorder="1" applyAlignment="1">
      <alignment/>
    </xf>
    <xf numFmtId="49" fontId="6" fillId="38" borderId="12" xfId="0" applyNumberFormat="1" applyFont="1" applyFill="1" applyBorder="1" applyAlignment="1" applyProtection="1">
      <alignment horizontal="center" vertical="center" wrapText="1"/>
      <protection locked="0"/>
    </xf>
    <xf numFmtId="4" fontId="6" fillId="38" borderId="11" xfId="0" applyNumberFormat="1" applyFont="1" applyFill="1" applyBorder="1" applyAlignment="1" applyProtection="1">
      <alignment horizontal="right" vertical="center" wrapText="1"/>
      <protection locked="0"/>
    </xf>
    <xf numFmtId="49" fontId="6" fillId="38" borderId="24" xfId="0" applyNumberFormat="1" applyFont="1" applyFill="1" applyBorder="1" applyAlignment="1" applyProtection="1">
      <alignment horizontal="center" vertical="center" wrapText="1"/>
      <protection locked="0"/>
    </xf>
    <xf numFmtId="49" fontId="6" fillId="38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38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38" borderId="33" xfId="0" applyNumberFormat="1" applyFont="1" applyFill="1" applyBorder="1" applyAlignment="1" applyProtection="1">
      <alignment horizontal="center" vertical="center" wrapText="1"/>
      <protection locked="0"/>
    </xf>
    <xf numFmtId="49" fontId="6" fillId="38" borderId="34" xfId="0" applyNumberFormat="1" applyFont="1" applyFill="1" applyBorder="1" applyAlignment="1" applyProtection="1">
      <alignment horizontal="center" vertical="center" wrapText="1"/>
      <protection locked="0"/>
    </xf>
    <xf numFmtId="4" fontId="0" fillId="38" borderId="11" xfId="0" applyNumberFormat="1" applyFill="1" applyBorder="1" applyAlignment="1">
      <alignment vertical="center"/>
    </xf>
    <xf numFmtId="4" fontId="6" fillId="37" borderId="14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4" xfId="0" applyNumberFormat="1" applyFont="1" applyFill="1" applyBorder="1" applyAlignment="1" applyProtection="1">
      <alignment horizontal="right" vertical="center" wrapText="1"/>
      <protection locked="0"/>
    </xf>
    <xf numFmtId="4" fontId="5" fillId="35" borderId="35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5" fillId="34" borderId="37" xfId="0" applyNumberFormat="1" applyFont="1" applyFill="1" applyBorder="1" applyAlignment="1" applyProtection="1">
      <alignment horizontal="right" vertical="center" wrapText="1"/>
      <protection locked="0"/>
    </xf>
    <xf numFmtId="4" fontId="6" fillId="38" borderId="37" xfId="0" applyNumberFormat="1" applyFont="1" applyFill="1" applyBorder="1" applyAlignment="1" applyProtection="1">
      <alignment horizontal="right" vertical="center" wrapText="1"/>
      <protection locked="0"/>
    </xf>
    <xf numFmtId="4" fontId="5" fillId="36" borderId="37" xfId="0" applyNumberFormat="1" applyFont="1" applyFill="1" applyBorder="1" applyAlignment="1" applyProtection="1">
      <alignment horizontal="right" vertical="center" wrapText="1"/>
      <protection locked="0"/>
    </xf>
    <xf numFmtId="4" fontId="6" fillId="37" borderId="37" xfId="0" applyNumberFormat="1" applyFont="1" applyFill="1" applyBorder="1" applyAlignment="1" applyProtection="1">
      <alignment horizontal="right" vertical="center" wrapText="1"/>
      <protection locked="0"/>
    </xf>
    <xf numFmtId="4" fontId="6" fillId="38" borderId="38" xfId="0" applyNumberFormat="1" applyFont="1" applyFill="1" applyBorder="1" applyAlignment="1" applyProtection="1">
      <alignment horizontal="right" vertical="center" wrapText="1"/>
      <protection locked="0"/>
    </xf>
    <xf numFmtId="4" fontId="5" fillId="34" borderId="39" xfId="0" applyNumberFormat="1" applyFont="1" applyFill="1" applyBorder="1" applyAlignment="1" applyProtection="1">
      <alignment horizontal="right" vertical="center" wrapText="1"/>
      <protection locked="0"/>
    </xf>
    <xf numFmtId="0" fontId="5" fillId="35" borderId="40" xfId="0" applyFont="1" applyFill="1" applyBorder="1" applyAlignment="1">
      <alignment horizontal="center" vertical="center" wrapText="1"/>
    </xf>
    <xf numFmtId="4" fontId="6" fillId="37" borderId="11" xfId="0" applyNumberFormat="1" applyFont="1" applyFill="1" applyBorder="1" applyAlignment="1" applyProtection="1">
      <alignment horizontal="right" vertical="center" wrapText="1"/>
      <protection locked="0"/>
    </xf>
    <xf numFmtId="4" fontId="6" fillId="37" borderId="13" xfId="0" applyNumberFormat="1" applyFont="1" applyFill="1" applyBorder="1" applyAlignment="1" applyProtection="1">
      <alignment horizontal="right" vertical="center" wrapText="1"/>
      <protection locked="0"/>
    </xf>
    <xf numFmtId="4" fontId="0" fillId="37" borderId="11" xfId="0" applyNumberFormat="1" applyFill="1" applyBorder="1" applyAlignment="1">
      <alignment/>
    </xf>
    <xf numFmtId="4" fontId="0" fillId="37" borderId="11" xfId="0" applyNumberFormat="1" applyFill="1" applyBorder="1" applyAlignment="1">
      <alignment vertical="center"/>
    </xf>
    <xf numFmtId="49" fontId="5" fillId="34" borderId="13" xfId="0" applyNumberFormat="1" applyFont="1" applyFill="1" applyBorder="1" applyAlignment="1" applyProtection="1">
      <alignment horizontal="left" vertical="top" wrapText="1"/>
      <protection locked="0"/>
    </xf>
    <xf numFmtId="179" fontId="6" fillId="33" borderId="13" xfId="0" applyNumberFormat="1" applyFont="1" applyFill="1" applyBorder="1" applyAlignment="1" applyProtection="1">
      <alignment horizontal="right" vertical="center" wrapText="1"/>
      <protection locked="0"/>
    </xf>
    <xf numFmtId="49" fontId="2" fillId="38" borderId="13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4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6" fillId="38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1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3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7" fillId="36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1" xfId="0" applyNumberFormat="1" applyFont="1" applyFill="1" applyBorder="1" applyAlignment="1" applyProtection="1">
      <alignment vertical="center" wrapText="1"/>
      <protection locked="0"/>
    </xf>
    <xf numFmtId="0" fontId="5" fillId="35" borderId="42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49" fontId="5" fillId="35" borderId="3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1" xfId="0" applyBorder="1" applyAlignment="1">
      <alignment horizontal="right" vertical="center" wrapText="1"/>
    </xf>
    <xf numFmtId="0" fontId="0" fillId="0" borderId="45" xfId="0" applyBorder="1" applyAlignment="1">
      <alignment horizontal="center" vertical="center" wrapText="1"/>
    </xf>
    <xf numFmtId="0" fontId="5" fillId="35" borderId="46" xfId="0" applyFont="1" applyFill="1" applyBorder="1" applyAlignment="1">
      <alignment horizontal="center" vertical="center" wrapText="1"/>
    </xf>
    <xf numFmtId="0" fontId="5" fillId="35" borderId="4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87"/>
  <sheetViews>
    <sheetView tabSelected="1" zoomScale="112" zoomScaleNormal="112" zoomScalePageLayoutView="0" workbookViewId="0" topLeftCell="A1">
      <selection activeCell="B10" sqref="B10:K10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7.375" style="0" customWidth="1"/>
    <col min="4" max="4" width="5.75390625" style="0" customWidth="1"/>
    <col min="5" max="5" width="32.625" style="49" customWidth="1"/>
    <col min="6" max="6" width="11.625" style="0" customWidth="1"/>
    <col min="7" max="7" width="12.375" style="0" customWidth="1"/>
    <col min="8" max="8" width="10.00390625" style="0" bestFit="1" customWidth="1"/>
    <col min="9" max="9" width="12.125" style="0" customWidth="1"/>
    <col min="10" max="10" width="12.625" style="0" customWidth="1"/>
    <col min="11" max="11" width="8.875" style="0" customWidth="1"/>
  </cols>
  <sheetData>
    <row r="2" spans="2:11" ht="13.5">
      <c r="B2" s="1"/>
      <c r="C2" s="1"/>
      <c r="D2" s="1"/>
      <c r="E2" s="47"/>
      <c r="H2" s="34"/>
      <c r="I2" s="114" t="s">
        <v>51</v>
      </c>
      <c r="J2" s="113"/>
      <c r="K2" s="113"/>
    </row>
    <row r="3" spans="2:11" ht="13.5">
      <c r="B3" s="1"/>
      <c r="C3" s="1"/>
      <c r="D3" s="1"/>
      <c r="E3" s="47"/>
      <c r="H3" s="34"/>
      <c r="I3" s="114" t="s">
        <v>90</v>
      </c>
      <c r="J3" s="113"/>
      <c r="K3" s="113"/>
    </row>
    <row r="4" spans="2:11" ht="13.5">
      <c r="B4" s="1"/>
      <c r="C4" s="1"/>
      <c r="D4" s="1"/>
      <c r="E4" s="47"/>
      <c r="H4" s="34"/>
      <c r="I4" s="114" t="s">
        <v>52</v>
      </c>
      <c r="J4" s="113"/>
      <c r="K4" s="113"/>
    </row>
    <row r="5" spans="2:11" ht="13.5">
      <c r="B5" s="1"/>
      <c r="C5" s="1"/>
      <c r="D5" s="1"/>
      <c r="E5" s="47"/>
      <c r="H5" s="35"/>
      <c r="I5" s="114" t="s">
        <v>85</v>
      </c>
      <c r="J5" s="113"/>
      <c r="K5" s="35"/>
    </row>
    <row r="6" spans="2:11" ht="12.75">
      <c r="B6" s="1"/>
      <c r="C6" s="1"/>
      <c r="D6" s="1"/>
      <c r="E6" s="47"/>
      <c r="F6" s="1"/>
      <c r="G6" s="1"/>
      <c r="H6" s="1"/>
      <c r="I6" s="1"/>
      <c r="J6" s="1"/>
      <c r="K6" s="1"/>
    </row>
    <row r="7" spans="2:11" ht="15.75">
      <c r="B7" s="112" t="s">
        <v>50</v>
      </c>
      <c r="C7" s="113"/>
      <c r="D7" s="113"/>
      <c r="E7" s="113"/>
      <c r="F7" s="113"/>
      <c r="G7" s="113"/>
      <c r="H7" s="113"/>
      <c r="I7" s="113"/>
      <c r="J7" s="113"/>
      <c r="K7" s="113"/>
    </row>
    <row r="8" spans="2:11" ht="15.75">
      <c r="B8" s="112" t="s">
        <v>46</v>
      </c>
      <c r="C8" s="113"/>
      <c r="D8" s="113"/>
      <c r="E8" s="113"/>
      <c r="F8" s="113"/>
      <c r="G8" s="113"/>
      <c r="H8" s="113"/>
      <c r="I8" s="113"/>
      <c r="J8" s="113"/>
      <c r="K8" s="113"/>
    </row>
    <row r="9" spans="2:11" ht="15.75">
      <c r="B9" s="112" t="s">
        <v>45</v>
      </c>
      <c r="C9" s="113"/>
      <c r="D9" s="113"/>
      <c r="E9" s="113"/>
      <c r="F9" s="113"/>
      <c r="G9" s="113"/>
      <c r="H9" s="113"/>
      <c r="I9" s="113"/>
      <c r="J9" s="113"/>
      <c r="K9" s="113"/>
    </row>
    <row r="10" spans="2:11" ht="15.75">
      <c r="B10" s="112" t="s">
        <v>86</v>
      </c>
      <c r="C10" s="113"/>
      <c r="D10" s="113"/>
      <c r="E10" s="113"/>
      <c r="F10" s="113"/>
      <c r="G10" s="113"/>
      <c r="H10" s="113"/>
      <c r="I10" s="113"/>
      <c r="J10" s="113"/>
      <c r="K10" s="113"/>
    </row>
    <row r="11" spans="2:11" ht="16.5" thickBot="1">
      <c r="B11" s="1"/>
      <c r="C11" s="1"/>
      <c r="D11" s="1"/>
      <c r="E11" s="48"/>
      <c r="F11" s="1"/>
      <c r="G11" s="1"/>
      <c r="H11" s="1"/>
      <c r="I11" s="1"/>
      <c r="J11" s="1"/>
      <c r="K11" s="1"/>
    </row>
    <row r="12" spans="2:11" ht="17.25" customHeight="1" thickBot="1">
      <c r="B12" s="110" t="s">
        <v>43</v>
      </c>
      <c r="C12" s="110" t="s">
        <v>0</v>
      </c>
      <c r="D12" s="110" t="s">
        <v>1</v>
      </c>
      <c r="E12" s="110" t="s">
        <v>42</v>
      </c>
      <c r="F12" s="104" t="s">
        <v>80</v>
      </c>
      <c r="G12" s="105"/>
      <c r="H12" s="109"/>
      <c r="I12" s="104" t="s">
        <v>59</v>
      </c>
      <c r="J12" s="105"/>
      <c r="K12" s="106"/>
    </row>
    <row r="13" spans="2:11" ht="21.75" customHeight="1" thickBot="1">
      <c r="B13" s="111"/>
      <c r="C13" s="111"/>
      <c r="D13" s="111"/>
      <c r="E13" s="111"/>
      <c r="F13" s="36" t="s">
        <v>58</v>
      </c>
      <c r="G13" s="38" t="s">
        <v>49</v>
      </c>
      <c r="H13" s="38" t="s">
        <v>44</v>
      </c>
      <c r="I13" s="37" t="s">
        <v>58</v>
      </c>
      <c r="J13" s="22" t="s">
        <v>48</v>
      </c>
      <c r="K13" s="85" t="s">
        <v>44</v>
      </c>
    </row>
    <row r="14" spans="2:11" ht="15.75" customHeight="1">
      <c r="B14" s="23" t="s">
        <v>2</v>
      </c>
      <c r="C14" s="24"/>
      <c r="D14" s="23"/>
      <c r="E14" s="90" t="s">
        <v>3</v>
      </c>
      <c r="F14" s="25">
        <f>F15</f>
        <v>144917.89</v>
      </c>
      <c r="G14" s="27">
        <f>G15</f>
        <v>144917.89</v>
      </c>
      <c r="H14" s="28">
        <f>G14/F14*100</f>
        <v>100</v>
      </c>
      <c r="I14" s="25">
        <f>I15</f>
        <v>144917.88999999998</v>
      </c>
      <c r="J14" s="26">
        <f>J15</f>
        <v>144917.88999999998</v>
      </c>
      <c r="K14" s="84">
        <f>J14/I14*100</f>
        <v>100</v>
      </c>
    </row>
    <row r="15" spans="2:11" ht="12.75">
      <c r="B15" s="4"/>
      <c r="C15" s="61" t="s">
        <v>4</v>
      </c>
      <c r="D15" s="66"/>
      <c r="E15" s="96" t="s">
        <v>5</v>
      </c>
      <c r="F15" s="63">
        <f>F16</f>
        <v>144917.89</v>
      </c>
      <c r="G15" s="63">
        <f>G16</f>
        <v>144917.89</v>
      </c>
      <c r="H15" s="67">
        <f>G15/F15*100</f>
        <v>100</v>
      </c>
      <c r="I15" s="63">
        <f>SUM(I16:I21)</f>
        <v>144917.88999999998</v>
      </c>
      <c r="J15" s="64">
        <f>SUM(J16:J21)</f>
        <v>144917.88999999998</v>
      </c>
      <c r="K15" s="83">
        <f>J15/I15*100</f>
        <v>100</v>
      </c>
    </row>
    <row r="16" spans="2:11" ht="65.25" customHeight="1">
      <c r="B16" s="4"/>
      <c r="C16" s="10"/>
      <c r="D16" s="5" t="s">
        <v>47</v>
      </c>
      <c r="E16" s="97" t="s">
        <v>69</v>
      </c>
      <c r="F16" s="91">
        <v>144917.89</v>
      </c>
      <c r="G16" s="75">
        <v>144917.89</v>
      </c>
      <c r="H16" s="9">
        <f>G16/F16*100</f>
        <v>100</v>
      </c>
      <c r="I16" s="11">
        <v>0</v>
      </c>
      <c r="J16" s="75">
        <v>0</v>
      </c>
      <c r="K16" s="77">
        <v>0</v>
      </c>
    </row>
    <row r="17" spans="2:11" ht="12.75">
      <c r="B17" s="4"/>
      <c r="C17" s="12"/>
      <c r="D17" s="5" t="s">
        <v>31</v>
      </c>
      <c r="E17" s="98" t="s">
        <v>21</v>
      </c>
      <c r="F17" s="7">
        <v>0</v>
      </c>
      <c r="G17" s="8">
        <v>0</v>
      </c>
      <c r="H17" s="9">
        <v>0</v>
      </c>
      <c r="I17" s="7">
        <v>214.88</v>
      </c>
      <c r="J17" s="8">
        <v>214.88</v>
      </c>
      <c r="K17" s="78">
        <f aca="true" t="shared" si="0" ref="K17:K29">J17/I17*100</f>
        <v>100</v>
      </c>
    </row>
    <row r="18" spans="2:11" ht="12.75">
      <c r="B18" s="4"/>
      <c r="C18" s="12"/>
      <c r="D18" s="5" t="s">
        <v>32</v>
      </c>
      <c r="E18" s="98" t="s">
        <v>22</v>
      </c>
      <c r="F18" s="7">
        <v>0</v>
      </c>
      <c r="G18" s="8">
        <v>0</v>
      </c>
      <c r="H18" s="9">
        <v>0</v>
      </c>
      <c r="I18" s="7">
        <v>18.38</v>
      </c>
      <c r="J18" s="8">
        <v>18.38</v>
      </c>
      <c r="K18" s="78">
        <f t="shared" si="0"/>
        <v>100</v>
      </c>
    </row>
    <row r="19" spans="2:11" ht="12.75">
      <c r="B19" s="4"/>
      <c r="C19" s="12"/>
      <c r="D19" s="5" t="s">
        <v>33</v>
      </c>
      <c r="E19" s="98" t="s">
        <v>23</v>
      </c>
      <c r="F19" s="7">
        <v>0</v>
      </c>
      <c r="G19" s="8">
        <v>0</v>
      </c>
      <c r="H19" s="9">
        <v>0</v>
      </c>
      <c r="I19" s="7">
        <v>1250</v>
      </c>
      <c r="J19" s="8">
        <v>1250</v>
      </c>
      <c r="K19" s="78">
        <f t="shared" si="0"/>
        <v>100</v>
      </c>
    </row>
    <row r="20" spans="2:11" ht="12.75">
      <c r="B20" s="4"/>
      <c r="C20" s="12"/>
      <c r="D20" s="5" t="s">
        <v>34</v>
      </c>
      <c r="E20" s="98" t="s">
        <v>24</v>
      </c>
      <c r="F20" s="7">
        <v>0</v>
      </c>
      <c r="G20" s="8">
        <v>0</v>
      </c>
      <c r="H20" s="9">
        <v>0</v>
      </c>
      <c r="I20" s="7">
        <v>1358.27</v>
      </c>
      <c r="J20" s="8">
        <v>1358.27</v>
      </c>
      <c r="K20" s="78">
        <f t="shared" si="0"/>
        <v>100</v>
      </c>
    </row>
    <row r="21" spans="2:11" ht="12.75">
      <c r="B21" s="4"/>
      <c r="C21" s="13"/>
      <c r="D21" s="5" t="s">
        <v>35</v>
      </c>
      <c r="E21" s="98" t="s">
        <v>25</v>
      </c>
      <c r="F21" s="7">
        <v>0</v>
      </c>
      <c r="G21" s="8">
        <v>0</v>
      </c>
      <c r="H21" s="9">
        <v>0</v>
      </c>
      <c r="I21" s="7">
        <v>142076.36</v>
      </c>
      <c r="J21" s="8">
        <v>142076.36</v>
      </c>
      <c r="K21" s="78">
        <f t="shared" si="0"/>
        <v>100</v>
      </c>
    </row>
    <row r="22" spans="2:11" ht="15" customHeight="1">
      <c r="B22" s="29" t="s">
        <v>6</v>
      </c>
      <c r="C22" s="30"/>
      <c r="D22" s="31"/>
      <c r="E22" s="99" t="s">
        <v>7</v>
      </c>
      <c r="F22" s="25">
        <f>F23</f>
        <v>67362</v>
      </c>
      <c r="G22" s="25">
        <f>G23</f>
        <v>35151.33</v>
      </c>
      <c r="H22" s="21">
        <f>G22/F22*100</f>
        <v>52.182729135120695</v>
      </c>
      <c r="I22" s="25">
        <f>I23</f>
        <v>67362</v>
      </c>
      <c r="J22" s="26">
        <f>J23</f>
        <v>35151.33</v>
      </c>
      <c r="K22" s="79">
        <f t="shared" si="0"/>
        <v>52.182729135120695</v>
      </c>
    </row>
    <row r="23" spans="2:11" ht="15" customHeight="1">
      <c r="B23" s="14"/>
      <c r="C23" s="68" t="s">
        <v>8</v>
      </c>
      <c r="D23" s="69"/>
      <c r="E23" s="96" t="s">
        <v>9</v>
      </c>
      <c r="F23" s="63">
        <f>F24</f>
        <v>67362</v>
      </c>
      <c r="G23" s="63">
        <f>G24</f>
        <v>35151.33</v>
      </c>
      <c r="H23" s="67">
        <f>G23/F23*100</f>
        <v>52.182729135120695</v>
      </c>
      <c r="I23" s="63">
        <f>SUM(I24:I29)</f>
        <v>67362</v>
      </c>
      <c r="J23" s="64">
        <f>SUM(J24:J29)</f>
        <v>35151.33</v>
      </c>
      <c r="K23" s="80">
        <f t="shared" si="0"/>
        <v>52.182729135120695</v>
      </c>
    </row>
    <row r="24" spans="2:11" ht="64.5" customHeight="1">
      <c r="B24" s="14"/>
      <c r="C24" s="14"/>
      <c r="D24" s="5" t="s">
        <v>47</v>
      </c>
      <c r="E24" s="97" t="s">
        <v>69</v>
      </c>
      <c r="F24" s="7">
        <v>67362</v>
      </c>
      <c r="G24" s="8">
        <v>35151.33</v>
      </c>
      <c r="H24" s="86">
        <f>G24/F24*100</f>
        <v>52.182729135120695</v>
      </c>
      <c r="I24" s="7">
        <v>0</v>
      </c>
      <c r="J24" s="8">
        <v>0</v>
      </c>
      <c r="K24" s="82">
        <v>0</v>
      </c>
    </row>
    <row r="25" spans="2:11" ht="12.75">
      <c r="B25" s="14"/>
      <c r="C25" s="14"/>
      <c r="D25" s="15" t="s">
        <v>36</v>
      </c>
      <c r="E25" s="100" t="s">
        <v>26</v>
      </c>
      <c r="F25" s="7">
        <v>0</v>
      </c>
      <c r="G25" s="8">
        <v>0</v>
      </c>
      <c r="H25" s="9">
        <v>0</v>
      </c>
      <c r="I25" s="7">
        <v>50793</v>
      </c>
      <c r="J25" s="8">
        <v>25185.09</v>
      </c>
      <c r="K25" s="82">
        <f t="shared" si="0"/>
        <v>49.583781229697</v>
      </c>
    </row>
    <row r="26" spans="2:11" ht="12.75">
      <c r="B26" s="14"/>
      <c r="C26" s="14"/>
      <c r="D26" s="15" t="s">
        <v>37</v>
      </c>
      <c r="E26" s="100" t="s">
        <v>27</v>
      </c>
      <c r="F26" s="7">
        <v>0</v>
      </c>
      <c r="G26" s="8">
        <v>0</v>
      </c>
      <c r="H26" s="9">
        <v>0</v>
      </c>
      <c r="I26" s="7">
        <v>4520</v>
      </c>
      <c r="J26" s="8">
        <v>4520</v>
      </c>
      <c r="K26" s="82">
        <f t="shared" si="0"/>
        <v>100</v>
      </c>
    </row>
    <row r="27" spans="2:11" ht="12.75">
      <c r="B27" s="14"/>
      <c r="C27" s="14"/>
      <c r="D27" s="15" t="s">
        <v>31</v>
      </c>
      <c r="E27" s="98" t="s">
        <v>21</v>
      </c>
      <c r="F27" s="7">
        <v>0</v>
      </c>
      <c r="G27" s="8">
        <v>0</v>
      </c>
      <c r="H27" s="9">
        <v>0</v>
      </c>
      <c r="I27" s="7">
        <v>9508</v>
      </c>
      <c r="J27" s="8">
        <v>3818.2</v>
      </c>
      <c r="K27" s="82">
        <f t="shared" si="0"/>
        <v>40.15776188472865</v>
      </c>
    </row>
    <row r="28" spans="2:11" ht="12.75">
      <c r="B28" s="14"/>
      <c r="C28" s="14"/>
      <c r="D28" s="15" t="s">
        <v>32</v>
      </c>
      <c r="E28" s="100" t="s">
        <v>22</v>
      </c>
      <c r="F28" s="7">
        <v>0</v>
      </c>
      <c r="G28" s="8">
        <v>0</v>
      </c>
      <c r="H28" s="9">
        <v>0</v>
      </c>
      <c r="I28" s="7">
        <v>1355</v>
      </c>
      <c r="J28" s="8">
        <v>738.54</v>
      </c>
      <c r="K28" s="82">
        <f t="shared" si="0"/>
        <v>54.50479704797048</v>
      </c>
    </row>
    <row r="29" spans="2:11" ht="25.5">
      <c r="B29" s="14"/>
      <c r="C29" s="14"/>
      <c r="D29" s="15" t="s">
        <v>38</v>
      </c>
      <c r="E29" s="100" t="s">
        <v>28</v>
      </c>
      <c r="F29" s="7">
        <v>0</v>
      </c>
      <c r="G29" s="8">
        <v>0</v>
      </c>
      <c r="H29" s="9">
        <v>0</v>
      </c>
      <c r="I29" s="7">
        <v>1186</v>
      </c>
      <c r="J29" s="8">
        <v>889.5</v>
      </c>
      <c r="K29" s="82">
        <f t="shared" si="0"/>
        <v>75</v>
      </c>
    </row>
    <row r="30" spans="2:11" ht="38.25">
      <c r="B30" s="23" t="s">
        <v>10</v>
      </c>
      <c r="C30" s="32"/>
      <c r="D30" s="23"/>
      <c r="E30" s="99" t="s">
        <v>11</v>
      </c>
      <c r="F30" s="25">
        <f>F31</f>
        <v>3553</v>
      </c>
      <c r="G30" s="25">
        <f>G31</f>
        <v>1776</v>
      </c>
      <c r="H30" s="21">
        <f>G30/F30*100</f>
        <v>49.98592738530819</v>
      </c>
      <c r="I30" s="25">
        <f>I31</f>
        <v>3553</v>
      </c>
      <c r="J30" s="26">
        <f>J31</f>
        <v>1480</v>
      </c>
      <c r="K30" s="79">
        <f>J30/I30*100</f>
        <v>41.65493948775683</v>
      </c>
    </row>
    <row r="31" spans="2:11" ht="25.5">
      <c r="B31" s="14"/>
      <c r="C31" s="69" t="s">
        <v>12</v>
      </c>
      <c r="D31" s="69"/>
      <c r="E31" s="96" t="s">
        <v>13</v>
      </c>
      <c r="F31" s="63">
        <f>F32</f>
        <v>3553</v>
      </c>
      <c r="G31" s="63">
        <f>G32</f>
        <v>1776</v>
      </c>
      <c r="H31" s="67">
        <f>G31/F31*100</f>
        <v>49.98592738530819</v>
      </c>
      <c r="I31" s="63">
        <f>I33</f>
        <v>3553</v>
      </c>
      <c r="J31" s="64">
        <f>J33</f>
        <v>1480</v>
      </c>
      <c r="K31" s="80">
        <f>J31/I31*100</f>
        <v>41.65493948775683</v>
      </c>
    </row>
    <row r="32" spans="2:11" ht="64.5" customHeight="1">
      <c r="B32" s="14"/>
      <c r="C32" s="16"/>
      <c r="D32" s="5" t="s">
        <v>47</v>
      </c>
      <c r="E32" s="97" t="s">
        <v>69</v>
      </c>
      <c r="F32" s="7">
        <v>3553</v>
      </c>
      <c r="G32" s="8">
        <v>1776</v>
      </c>
      <c r="H32" s="9">
        <f>G32/F32*100</f>
        <v>49.98592738530819</v>
      </c>
      <c r="I32" s="7">
        <v>0</v>
      </c>
      <c r="J32" s="8">
        <v>0</v>
      </c>
      <c r="K32" s="82">
        <v>0</v>
      </c>
    </row>
    <row r="33" spans="2:11" ht="17.25" customHeight="1">
      <c r="B33" s="4"/>
      <c r="C33" s="12"/>
      <c r="D33" s="46" t="s">
        <v>34</v>
      </c>
      <c r="E33" s="93" t="s">
        <v>24</v>
      </c>
      <c r="F33" s="7">
        <v>0</v>
      </c>
      <c r="G33" s="8">
        <v>0</v>
      </c>
      <c r="H33" s="9">
        <v>0</v>
      </c>
      <c r="I33" s="7">
        <v>3553</v>
      </c>
      <c r="J33" s="8">
        <v>1480</v>
      </c>
      <c r="K33" s="82">
        <f>J33/I33*100</f>
        <v>41.65493948775683</v>
      </c>
    </row>
    <row r="34" spans="2:11" ht="15.75" customHeight="1">
      <c r="B34" s="29" t="s">
        <v>14</v>
      </c>
      <c r="C34" s="30"/>
      <c r="D34" s="50"/>
      <c r="E34" s="99" t="s">
        <v>15</v>
      </c>
      <c r="F34" s="25">
        <f>F35+F38+F41</f>
        <v>54833</v>
      </c>
      <c r="G34" s="25">
        <f>G35+G38+G41</f>
        <v>27438</v>
      </c>
      <c r="H34" s="21">
        <f>G34/F34*100</f>
        <v>50.039209964802225</v>
      </c>
      <c r="I34" s="25">
        <f>I35+I38+I41</f>
        <v>54833</v>
      </c>
      <c r="J34" s="26">
        <f>J35+J38+J41</f>
        <v>23798.15</v>
      </c>
      <c r="K34" s="79">
        <f>J34/I34*100</f>
        <v>43.401145295716084</v>
      </c>
    </row>
    <row r="35" spans="2:11" ht="76.5" customHeight="1">
      <c r="B35" s="14"/>
      <c r="C35" s="69" t="s">
        <v>16</v>
      </c>
      <c r="D35" s="69"/>
      <c r="E35" s="96" t="s">
        <v>17</v>
      </c>
      <c r="F35" s="63">
        <f>F36</f>
        <v>20000</v>
      </c>
      <c r="G35" s="63">
        <f>G36</f>
        <v>10400</v>
      </c>
      <c r="H35" s="67">
        <f>G35/F35*100</f>
        <v>52</v>
      </c>
      <c r="I35" s="63">
        <f>I37</f>
        <v>20000</v>
      </c>
      <c r="J35" s="64">
        <f>J37</f>
        <v>10276.61</v>
      </c>
      <c r="K35" s="80">
        <f>J35/I35*100</f>
        <v>51.38305000000001</v>
      </c>
    </row>
    <row r="36" spans="2:11" ht="66.75" customHeight="1">
      <c r="B36" s="14"/>
      <c r="C36" s="16"/>
      <c r="D36" s="5" t="s">
        <v>47</v>
      </c>
      <c r="E36" s="97" t="s">
        <v>69</v>
      </c>
      <c r="F36" s="7">
        <v>20000</v>
      </c>
      <c r="G36" s="8">
        <v>10400</v>
      </c>
      <c r="H36" s="86">
        <f>G36/F36*100</f>
        <v>52</v>
      </c>
      <c r="I36" s="87">
        <v>0</v>
      </c>
      <c r="J36" s="74">
        <v>0</v>
      </c>
      <c r="K36" s="82">
        <v>0</v>
      </c>
    </row>
    <row r="37" spans="2:11" ht="18.75" customHeight="1">
      <c r="B37" s="4"/>
      <c r="C37" s="13"/>
      <c r="D37" s="17" t="s">
        <v>41</v>
      </c>
      <c r="E37" s="100" t="s">
        <v>30</v>
      </c>
      <c r="F37" s="7">
        <v>0</v>
      </c>
      <c r="G37" s="8">
        <v>0</v>
      </c>
      <c r="H37" s="9">
        <v>0</v>
      </c>
      <c r="I37" s="7">
        <v>20000</v>
      </c>
      <c r="J37" s="8">
        <v>10276.61</v>
      </c>
      <c r="K37" s="78">
        <f>J37/I37*100</f>
        <v>51.38305000000001</v>
      </c>
    </row>
    <row r="38" spans="2:11" ht="16.5" customHeight="1">
      <c r="B38" s="4"/>
      <c r="C38" s="70" t="s">
        <v>56</v>
      </c>
      <c r="D38" s="66"/>
      <c r="E38" s="96" t="s">
        <v>57</v>
      </c>
      <c r="F38" s="63">
        <f>SUM(F39:F40)</f>
        <v>273</v>
      </c>
      <c r="G38" s="64">
        <f>SUM(G39:G40)</f>
        <v>228</v>
      </c>
      <c r="H38" s="67">
        <f>G38/F38*100</f>
        <v>83.51648351648352</v>
      </c>
      <c r="I38" s="63">
        <f>SUM(I39:I40)</f>
        <v>273</v>
      </c>
      <c r="J38" s="64">
        <f>SUM(J39:J40)</f>
        <v>217.54</v>
      </c>
      <c r="K38" s="80">
        <f>J38/I38*100</f>
        <v>79.68498168498168</v>
      </c>
    </row>
    <row r="39" spans="2:11" ht="64.5" customHeight="1">
      <c r="B39" s="4"/>
      <c r="C39" s="12"/>
      <c r="D39" s="6" t="s">
        <v>47</v>
      </c>
      <c r="E39" s="97" t="s">
        <v>69</v>
      </c>
      <c r="F39" s="7">
        <v>273</v>
      </c>
      <c r="G39" s="8">
        <v>228</v>
      </c>
      <c r="H39" s="67">
        <f>G39/F39*100</f>
        <v>83.51648351648352</v>
      </c>
      <c r="I39" s="7">
        <v>0</v>
      </c>
      <c r="J39" s="8">
        <v>0</v>
      </c>
      <c r="K39" s="80">
        <v>0</v>
      </c>
    </row>
    <row r="40" spans="2:11" ht="17.25" customHeight="1">
      <c r="B40" s="4"/>
      <c r="C40" s="13"/>
      <c r="D40" s="6" t="s">
        <v>40</v>
      </c>
      <c r="E40" s="100" t="s">
        <v>29</v>
      </c>
      <c r="F40" s="7">
        <v>0</v>
      </c>
      <c r="G40" s="8">
        <v>0</v>
      </c>
      <c r="H40" s="9">
        <v>0</v>
      </c>
      <c r="I40" s="7">
        <v>273</v>
      </c>
      <c r="J40" s="8">
        <v>217.54</v>
      </c>
      <c r="K40" s="80">
        <f>J40/I40*100</f>
        <v>79.68498168498168</v>
      </c>
    </row>
    <row r="41" spans="2:11" ht="25.5">
      <c r="B41" s="14"/>
      <c r="C41" s="71" t="s">
        <v>18</v>
      </c>
      <c r="D41" s="72"/>
      <c r="E41" s="96" t="s">
        <v>19</v>
      </c>
      <c r="F41" s="63">
        <f>F42</f>
        <v>34560</v>
      </c>
      <c r="G41" s="63">
        <f>G42</f>
        <v>16810</v>
      </c>
      <c r="H41" s="67">
        <f>G41/F41*100</f>
        <v>48.6400462962963</v>
      </c>
      <c r="I41" s="63">
        <f>I43+I44</f>
        <v>34560</v>
      </c>
      <c r="J41" s="64">
        <f>J43+J44</f>
        <v>13304</v>
      </c>
      <c r="K41" s="80">
        <f>J41/I41*100</f>
        <v>38.49537037037037</v>
      </c>
    </row>
    <row r="42" spans="2:11" ht="65.25" customHeight="1">
      <c r="B42" s="4"/>
      <c r="C42" s="12"/>
      <c r="D42" s="18" t="s">
        <v>47</v>
      </c>
      <c r="E42" s="97" t="s">
        <v>69</v>
      </c>
      <c r="F42" s="7">
        <v>34560</v>
      </c>
      <c r="G42" s="19">
        <v>16810</v>
      </c>
      <c r="H42" s="86">
        <f>G42/F42*100</f>
        <v>48.6400462962963</v>
      </c>
      <c r="I42" s="87">
        <v>0</v>
      </c>
      <c r="J42" s="74">
        <v>0</v>
      </c>
      <c r="K42" s="82">
        <v>0</v>
      </c>
    </row>
    <row r="43" spans="2:11" ht="18.75" customHeight="1">
      <c r="B43" s="14"/>
      <c r="C43" s="14"/>
      <c r="D43" s="16" t="s">
        <v>33</v>
      </c>
      <c r="E43" s="101" t="s">
        <v>23</v>
      </c>
      <c r="F43" s="20">
        <v>0</v>
      </c>
      <c r="G43" s="19">
        <v>0</v>
      </c>
      <c r="H43" s="9">
        <v>0</v>
      </c>
      <c r="I43" s="20">
        <v>32664</v>
      </c>
      <c r="J43" s="19">
        <v>11792</v>
      </c>
      <c r="K43" s="82">
        <f>J43/I43*100</f>
        <v>36.1009061964242</v>
      </c>
    </row>
    <row r="44" spans="2:11" ht="17.25" customHeight="1">
      <c r="B44" s="4"/>
      <c r="C44" s="13"/>
      <c r="D44" s="6" t="s">
        <v>34</v>
      </c>
      <c r="E44" s="93" t="s">
        <v>24</v>
      </c>
      <c r="F44" s="20">
        <v>0</v>
      </c>
      <c r="G44" s="19">
        <v>0</v>
      </c>
      <c r="H44" s="9">
        <v>0</v>
      </c>
      <c r="I44" s="20">
        <v>1896</v>
      </c>
      <c r="J44" s="19">
        <v>1512</v>
      </c>
      <c r="K44" s="82">
        <f>J44/I44*100</f>
        <v>79.74683544303798</v>
      </c>
    </row>
    <row r="45" spans="2:11" ht="18" customHeight="1">
      <c r="B45" s="39" t="s">
        <v>70</v>
      </c>
      <c r="C45" s="40"/>
      <c r="D45" s="41"/>
      <c r="E45" s="102" t="s">
        <v>77</v>
      </c>
      <c r="F45" s="42">
        <f>F46+F62+F79</f>
        <v>21268796</v>
      </c>
      <c r="G45" s="42">
        <f>G46+G62+G79</f>
        <v>10546380</v>
      </c>
      <c r="H45" s="45">
        <f>G45/F45*100</f>
        <v>49.58616369257574</v>
      </c>
      <c r="I45" s="42">
        <f>I46+I62+I78</f>
        <v>21268796</v>
      </c>
      <c r="J45" s="43">
        <f>J46+J62+J78</f>
        <v>10539297.860000001</v>
      </c>
      <c r="K45" s="81">
        <f>J45/I45*100</f>
        <v>49.55286542783146</v>
      </c>
    </row>
    <row r="46" spans="2:11" ht="19.5" customHeight="1">
      <c r="B46" s="60"/>
      <c r="C46" s="61" t="s">
        <v>71</v>
      </c>
      <c r="D46" s="62"/>
      <c r="E46" s="92" t="s">
        <v>78</v>
      </c>
      <c r="F46" s="63">
        <f>F47</f>
        <v>15140000</v>
      </c>
      <c r="G46" s="64">
        <f>G47</f>
        <v>7576000</v>
      </c>
      <c r="H46" s="65">
        <f>G46/F46*100</f>
        <v>50.03963011889036</v>
      </c>
      <c r="I46" s="63">
        <f>SUM(I47:I61)</f>
        <v>15140000</v>
      </c>
      <c r="J46" s="64">
        <f>SUM(J47:J61)</f>
        <v>7569918.740000001</v>
      </c>
      <c r="K46" s="80">
        <f>J46/I46*100</f>
        <v>49.999463276089834</v>
      </c>
    </row>
    <row r="47" spans="2:11" ht="88.5" customHeight="1">
      <c r="B47" s="4"/>
      <c r="C47" s="12"/>
      <c r="D47" s="17" t="s">
        <v>61</v>
      </c>
      <c r="E47" s="97" t="s">
        <v>81</v>
      </c>
      <c r="F47" s="7">
        <v>15140000</v>
      </c>
      <c r="G47" s="74">
        <v>7576000</v>
      </c>
      <c r="H47" s="89">
        <f>G47/F47*100</f>
        <v>50.03963011889036</v>
      </c>
      <c r="I47" s="7">
        <v>0</v>
      </c>
      <c r="J47" s="8">
        <v>0</v>
      </c>
      <c r="K47" s="78">
        <v>0</v>
      </c>
    </row>
    <row r="48" spans="2:11" ht="25.5">
      <c r="B48" s="4"/>
      <c r="C48" s="12"/>
      <c r="D48" s="17" t="s">
        <v>63</v>
      </c>
      <c r="E48" s="94" t="s">
        <v>87</v>
      </c>
      <c r="F48" s="7">
        <v>0</v>
      </c>
      <c r="G48" s="74">
        <v>0</v>
      </c>
      <c r="H48" s="89">
        <v>0</v>
      </c>
      <c r="I48" s="7">
        <v>1200</v>
      </c>
      <c r="J48" s="8">
        <v>0</v>
      </c>
      <c r="K48" s="78"/>
    </row>
    <row r="49" spans="2:11" ht="12.75">
      <c r="B49" s="4"/>
      <c r="C49" s="12"/>
      <c r="D49" s="17" t="s">
        <v>40</v>
      </c>
      <c r="E49" s="100" t="s">
        <v>29</v>
      </c>
      <c r="F49" s="7">
        <v>0</v>
      </c>
      <c r="G49" s="87">
        <v>0</v>
      </c>
      <c r="H49" s="88">
        <v>0</v>
      </c>
      <c r="I49" s="7">
        <v>14917028</v>
      </c>
      <c r="J49" s="8">
        <v>7473419.5</v>
      </c>
      <c r="K49" s="78">
        <f aca="true" t="shared" si="1" ref="K49:K64">J49/I49*100</f>
        <v>50.099922719190445</v>
      </c>
    </row>
    <row r="50" spans="2:11" ht="12.75">
      <c r="B50" s="4"/>
      <c r="C50" s="12"/>
      <c r="D50" s="17" t="s">
        <v>36</v>
      </c>
      <c r="E50" s="100" t="s">
        <v>26</v>
      </c>
      <c r="F50" s="7">
        <v>0</v>
      </c>
      <c r="G50" s="87">
        <v>0</v>
      </c>
      <c r="H50" s="88">
        <v>0</v>
      </c>
      <c r="I50" s="7">
        <v>123000</v>
      </c>
      <c r="J50" s="8">
        <v>54202.01</v>
      </c>
      <c r="K50" s="78">
        <f t="shared" si="1"/>
        <v>44.06667479674797</v>
      </c>
    </row>
    <row r="51" spans="2:11" ht="12.75">
      <c r="B51" s="4"/>
      <c r="C51" s="12"/>
      <c r="D51" s="17" t="s">
        <v>37</v>
      </c>
      <c r="E51" s="100" t="s">
        <v>27</v>
      </c>
      <c r="F51" s="7">
        <v>0</v>
      </c>
      <c r="G51" s="87">
        <v>0</v>
      </c>
      <c r="H51" s="88">
        <v>0</v>
      </c>
      <c r="I51" s="7">
        <v>6200</v>
      </c>
      <c r="J51" s="8">
        <v>6122.32</v>
      </c>
      <c r="K51" s="78">
        <f t="shared" si="1"/>
        <v>98.74709677419354</v>
      </c>
    </row>
    <row r="52" spans="2:11" ht="12.75">
      <c r="B52" s="4"/>
      <c r="C52" s="12"/>
      <c r="D52" s="17" t="s">
        <v>31</v>
      </c>
      <c r="E52" s="98" t="s">
        <v>21</v>
      </c>
      <c r="F52" s="7">
        <v>0</v>
      </c>
      <c r="G52" s="87">
        <v>0</v>
      </c>
      <c r="H52" s="88">
        <v>0</v>
      </c>
      <c r="I52" s="7">
        <v>22500</v>
      </c>
      <c r="J52" s="8">
        <v>10179.48</v>
      </c>
      <c r="K52" s="78">
        <f t="shared" si="1"/>
        <v>45.24213333333333</v>
      </c>
    </row>
    <row r="53" spans="2:11" ht="12.75">
      <c r="B53" s="4"/>
      <c r="C53" s="12"/>
      <c r="D53" s="17" t="s">
        <v>32</v>
      </c>
      <c r="E53" s="100" t="s">
        <v>22</v>
      </c>
      <c r="F53" s="7">
        <v>0</v>
      </c>
      <c r="G53" s="87">
        <v>0</v>
      </c>
      <c r="H53" s="88">
        <v>0</v>
      </c>
      <c r="I53" s="7">
        <v>3100</v>
      </c>
      <c r="J53" s="8">
        <v>1428.37</v>
      </c>
      <c r="K53" s="78">
        <f t="shared" si="1"/>
        <v>46.07645161290323</v>
      </c>
    </row>
    <row r="54" spans="2:11" ht="12.75">
      <c r="B54" s="4"/>
      <c r="C54" s="12"/>
      <c r="D54" s="17" t="s">
        <v>39</v>
      </c>
      <c r="E54" s="95" t="s">
        <v>74</v>
      </c>
      <c r="F54" s="7">
        <v>0</v>
      </c>
      <c r="G54" s="87">
        <v>0</v>
      </c>
      <c r="H54" s="88">
        <v>0</v>
      </c>
      <c r="I54" s="7">
        <v>15000</v>
      </c>
      <c r="J54" s="8">
        <v>5905.69</v>
      </c>
      <c r="K54" s="78">
        <f t="shared" si="1"/>
        <v>39.37126666666666</v>
      </c>
    </row>
    <row r="55" spans="2:11" ht="12.75">
      <c r="B55" s="4"/>
      <c r="C55" s="12"/>
      <c r="D55" s="17" t="s">
        <v>67</v>
      </c>
      <c r="E55" s="95" t="s">
        <v>68</v>
      </c>
      <c r="F55" s="7">
        <v>0</v>
      </c>
      <c r="G55" s="87">
        <v>0</v>
      </c>
      <c r="H55" s="88">
        <v>0</v>
      </c>
      <c r="I55" s="7">
        <v>8000</v>
      </c>
      <c r="J55" s="8">
        <v>4175.78</v>
      </c>
      <c r="K55" s="78">
        <f t="shared" si="1"/>
        <v>52.19725</v>
      </c>
    </row>
    <row r="56" spans="2:11" ht="12.75">
      <c r="B56" s="4"/>
      <c r="C56" s="12"/>
      <c r="D56" s="17" t="s">
        <v>62</v>
      </c>
      <c r="E56" s="95" t="s">
        <v>65</v>
      </c>
      <c r="F56" s="7">
        <v>0</v>
      </c>
      <c r="G56" s="87">
        <v>0</v>
      </c>
      <c r="H56" s="88">
        <v>0</v>
      </c>
      <c r="I56" s="7">
        <v>10000</v>
      </c>
      <c r="J56" s="8">
        <v>738</v>
      </c>
      <c r="K56" s="78">
        <f t="shared" si="1"/>
        <v>7.380000000000001</v>
      </c>
    </row>
    <row r="57" spans="2:11" ht="12.75">
      <c r="B57" s="4"/>
      <c r="C57" s="12"/>
      <c r="D57" s="17" t="s">
        <v>34</v>
      </c>
      <c r="E57" s="93" t="s">
        <v>24</v>
      </c>
      <c r="F57" s="7">
        <v>0</v>
      </c>
      <c r="G57" s="87">
        <v>0</v>
      </c>
      <c r="H57" s="88">
        <v>0</v>
      </c>
      <c r="I57" s="7">
        <v>26100</v>
      </c>
      <c r="J57" s="8">
        <v>9007.46</v>
      </c>
      <c r="K57" s="78">
        <f t="shared" si="1"/>
        <v>34.51134099616858</v>
      </c>
    </row>
    <row r="58" spans="2:11" ht="12.75">
      <c r="B58" s="4"/>
      <c r="C58" s="12"/>
      <c r="D58" s="17" t="s">
        <v>60</v>
      </c>
      <c r="E58" s="95" t="s">
        <v>75</v>
      </c>
      <c r="F58" s="7">
        <v>0</v>
      </c>
      <c r="G58" s="87">
        <v>0</v>
      </c>
      <c r="H58" s="88">
        <v>0</v>
      </c>
      <c r="I58" s="7">
        <v>2000</v>
      </c>
      <c r="J58" s="8">
        <v>444.02</v>
      </c>
      <c r="K58" s="78">
        <f t="shared" si="1"/>
        <v>22.200999999999997</v>
      </c>
    </row>
    <row r="59" spans="2:11" ht="14.25" customHeight="1">
      <c r="B59" s="4"/>
      <c r="C59" s="12"/>
      <c r="D59" s="17" t="s">
        <v>53</v>
      </c>
      <c r="E59" s="95" t="s">
        <v>55</v>
      </c>
      <c r="F59" s="7">
        <v>0</v>
      </c>
      <c r="G59" s="87">
        <v>0</v>
      </c>
      <c r="H59" s="88">
        <v>0</v>
      </c>
      <c r="I59" s="7">
        <v>1000</v>
      </c>
      <c r="J59" s="8">
        <v>284.11</v>
      </c>
      <c r="K59" s="78">
        <f t="shared" si="1"/>
        <v>28.411</v>
      </c>
    </row>
    <row r="60" spans="2:11" ht="25.5">
      <c r="B60" s="4"/>
      <c r="C60" s="12"/>
      <c r="D60" s="17" t="s">
        <v>38</v>
      </c>
      <c r="E60" s="100" t="s">
        <v>28</v>
      </c>
      <c r="F60" s="7">
        <v>0</v>
      </c>
      <c r="G60" s="87">
        <v>0</v>
      </c>
      <c r="H60" s="89">
        <v>0</v>
      </c>
      <c r="I60" s="7">
        <v>2372</v>
      </c>
      <c r="J60" s="8">
        <v>1779</v>
      </c>
      <c r="K60" s="78">
        <f t="shared" si="1"/>
        <v>75</v>
      </c>
    </row>
    <row r="61" spans="2:11" ht="25.5">
      <c r="B61" s="4"/>
      <c r="C61" s="12"/>
      <c r="D61" s="17" t="s">
        <v>54</v>
      </c>
      <c r="E61" s="95" t="s">
        <v>88</v>
      </c>
      <c r="F61" s="7">
        <v>0</v>
      </c>
      <c r="G61" s="87">
        <v>0</v>
      </c>
      <c r="H61" s="89">
        <v>0</v>
      </c>
      <c r="I61" s="7">
        <v>2500</v>
      </c>
      <c r="J61" s="8">
        <v>2233</v>
      </c>
      <c r="K61" s="78">
        <f t="shared" si="1"/>
        <v>89.32</v>
      </c>
    </row>
    <row r="62" spans="2:11" ht="53.25" customHeight="1">
      <c r="B62" s="4"/>
      <c r="C62" s="61" t="s">
        <v>72</v>
      </c>
      <c r="D62" s="62"/>
      <c r="E62" s="92" t="s">
        <v>89</v>
      </c>
      <c r="F62" s="63">
        <f>F63</f>
        <v>6128000</v>
      </c>
      <c r="G62" s="64">
        <f>G63</f>
        <v>2970000</v>
      </c>
      <c r="H62" s="73">
        <f>G62/F62*100</f>
        <v>48.46605744125326</v>
      </c>
      <c r="I62" s="63">
        <f>SUM(I63:I77)</f>
        <v>6128000</v>
      </c>
      <c r="J62" s="64">
        <f>SUM(J63:J77)</f>
        <v>2969048.7</v>
      </c>
      <c r="K62" s="80">
        <f t="shared" si="1"/>
        <v>48.45053361618799</v>
      </c>
    </row>
    <row r="63" spans="2:11" ht="66.75" customHeight="1">
      <c r="B63" s="4"/>
      <c r="C63" s="12"/>
      <c r="D63" s="17" t="s">
        <v>47</v>
      </c>
      <c r="E63" s="97" t="s">
        <v>69</v>
      </c>
      <c r="F63" s="7">
        <v>6128000</v>
      </c>
      <c r="G63" s="74">
        <v>2970000</v>
      </c>
      <c r="H63" s="89">
        <f>G63/F63*100</f>
        <v>48.46605744125326</v>
      </c>
      <c r="I63" s="87">
        <v>0</v>
      </c>
      <c r="J63" s="74">
        <v>0</v>
      </c>
      <c r="K63" s="82">
        <v>0</v>
      </c>
    </row>
    <row r="64" spans="2:11" ht="25.5">
      <c r="B64" s="4"/>
      <c r="C64" s="12"/>
      <c r="D64" s="17" t="s">
        <v>63</v>
      </c>
      <c r="E64" s="95" t="s">
        <v>79</v>
      </c>
      <c r="F64" s="7">
        <v>0</v>
      </c>
      <c r="G64" s="7">
        <v>0</v>
      </c>
      <c r="H64" s="89">
        <v>0</v>
      </c>
      <c r="I64" s="7">
        <v>400</v>
      </c>
      <c r="J64" s="8">
        <v>0</v>
      </c>
      <c r="K64" s="82">
        <f t="shared" si="1"/>
        <v>0</v>
      </c>
    </row>
    <row r="65" spans="2:11" ht="12.75" customHeight="1">
      <c r="B65" s="55"/>
      <c r="C65" s="54"/>
      <c r="D65" s="17" t="s">
        <v>40</v>
      </c>
      <c r="E65" s="100" t="s">
        <v>29</v>
      </c>
      <c r="F65" s="7">
        <v>0</v>
      </c>
      <c r="G65" s="7">
        <v>0</v>
      </c>
      <c r="H65" s="89">
        <v>0</v>
      </c>
      <c r="I65" s="7">
        <v>5725500</v>
      </c>
      <c r="J65" s="8">
        <v>2776712.65</v>
      </c>
      <c r="K65" s="78">
        <f aca="true" t="shared" si="2" ref="K65:K78">J65/I65*100</f>
        <v>48.4972954327133</v>
      </c>
    </row>
    <row r="66" spans="2:11" ht="12.75">
      <c r="B66" s="56"/>
      <c r="C66" s="58"/>
      <c r="D66" s="17" t="s">
        <v>36</v>
      </c>
      <c r="E66" s="100" t="s">
        <v>26</v>
      </c>
      <c r="F66" s="7">
        <v>0</v>
      </c>
      <c r="G66" s="7">
        <v>0</v>
      </c>
      <c r="H66" s="89">
        <v>0</v>
      </c>
      <c r="I66" s="7">
        <v>122000</v>
      </c>
      <c r="J66" s="8">
        <v>59063.61</v>
      </c>
      <c r="K66" s="78">
        <f t="shared" si="2"/>
        <v>48.41279508196721</v>
      </c>
    </row>
    <row r="67" spans="2:11" ht="12.75">
      <c r="B67" s="56"/>
      <c r="C67" s="58"/>
      <c r="D67" s="17" t="s">
        <v>37</v>
      </c>
      <c r="E67" s="100" t="s">
        <v>27</v>
      </c>
      <c r="F67" s="7">
        <v>0</v>
      </c>
      <c r="G67" s="7">
        <v>0</v>
      </c>
      <c r="H67" s="89">
        <v>0</v>
      </c>
      <c r="I67" s="7">
        <v>7208</v>
      </c>
      <c r="J67" s="8">
        <v>7207.18</v>
      </c>
      <c r="K67" s="78">
        <f t="shared" si="2"/>
        <v>99.98862375138735</v>
      </c>
    </row>
    <row r="68" spans="2:11" ht="12.75">
      <c r="B68" s="56"/>
      <c r="C68" s="58"/>
      <c r="D68" s="17" t="s">
        <v>31</v>
      </c>
      <c r="E68" s="98" t="s">
        <v>21</v>
      </c>
      <c r="F68" s="7">
        <v>0</v>
      </c>
      <c r="G68" s="7">
        <v>0</v>
      </c>
      <c r="H68" s="89">
        <v>0</v>
      </c>
      <c r="I68" s="7">
        <v>244532</v>
      </c>
      <c r="J68" s="8">
        <v>114012.52</v>
      </c>
      <c r="K68" s="78">
        <f t="shared" si="2"/>
        <v>46.624785304172875</v>
      </c>
    </row>
    <row r="69" spans="2:11" ht="12.75">
      <c r="B69" s="56"/>
      <c r="C69" s="58"/>
      <c r="D69" s="17" t="s">
        <v>32</v>
      </c>
      <c r="E69" s="100" t="s">
        <v>22</v>
      </c>
      <c r="F69" s="7">
        <v>0</v>
      </c>
      <c r="G69" s="7">
        <v>0</v>
      </c>
      <c r="H69" s="89">
        <v>0</v>
      </c>
      <c r="I69" s="7">
        <v>3100</v>
      </c>
      <c r="J69" s="8">
        <v>1575.22</v>
      </c>
      <c r="K69" s="78">
        <f t="shared" si="2"/>
        <v>50.81354838709677</v>
      </c>
    </row>
    <row r="70" spans="2:11" ht="12.75">
      <c r="B70" s="55"/>
      <c r="C70" s="54"/>
      <c r="D70" s="17" t="s">
        <v>39</v>
      </c>
      <c r="E70" s="95" t="s">
        <v>74</v>
      </c>
      <c r="F70" s="7">
        <v>0</v>
      </c>
      <c r="G70" s="7">
        <v>0</v>
      </c>
      <c r="H70" s="89">
        <v>0</v>
      </c>
      <c r="I70" s="7">
        <v>10000</v>
      </c>
      <c r="J70" s="8">
        <v>272.85</v>
      </c>
      <c r="K70" s="78">
        <f t="shared" si="2"/>
        <v>2.7285000000000004</v>
      </c>
    </row>
    <row r="71" spans="2:11" ht="12.75">
      <c r="B71" s="55"/>
      <c r="C71" s="54"/>
      <c r="D71" s="17" t="s">
        <v>62</v>
      </c>
      <c r="E71" s="95" t="s">
        <v>65</v>
      </c>
      <c r="F71" s="7">
        <v>0</v>
      </c>
      <c r="G71" s="7">
        <v>0</v>
      </c>
      <c r="H71" s="89">
        <v>0</v>
      </c>
      <c r="I71" s="7">
        <v>300</v>
      </c>
      <c r="J71" s="8">
        <v>0</v>
      </c>
      <c r="K71" s="78">
        <f t="shared" si="2"/>
        <v>0</v>
      </c>
    </row>
    <row r="72" spans="2:11" ht="12.75">
      <c r="B72" s="55"/>
      <c r="C72" s="54"/>
      <c r="D72" s="17" t="s">
        <v>64</v>
      </c>
      <c r="E72" s="95" t="s">
        <v>66</v>
      </c>
      <c r="F72" s="7">
        <v>0</v>
      </c>
      <c r="G72" s="7">
        <v>0</v>
      </c>
      <c r="H72" s="89">
        <v>0</v>
      </c>
      <c r="I72" s="7">
        <v>80</v>
      </c>
      <c r="J72" s="8">
        <v>0</v>
      </c>
      <c r="K72" s="78">
        <f t="shared" si="2"/>
        <v>0</v>
      </c>
    </row>
    <row r="73" spans="2:11" ht="12.75">
      <c r="B73" s="55"/>
      <c r="C73" s="54"/>
      <c r="D73" s="17" t="s">
        <v>34</v>
      </c>
      <c r="E73" s="93" t="s">
        <v>24</v>
      </c>
      <c r="F73" s="7">
        <v>0</v>
      </c>
      <c r="G73" s="7">
        <v>0</v>
      </c>
      <c r="H73" s="89">
        <v>0</v>
      </c>
      <c r="I73" s="7">
        <v>8608</v>
      </c>
      <c r="J73" s="8">
        <v>7033.19</v>
      </c>
      <c r="K73" s="78">
        <f t="shared" si="2"/>
        <v>81.70527416356876</v>
      </c>
    </row>
    <row r="74" spans="2:11" ht="12.75">
      <c r="B74" s="57"/>
      <c r="C74" s="54"/>
      <c r="D74" s="17" t="s">
        <v>60</v>
      </c>
      <c r="E74" s="95" t="s">
        <v>75</v>
      </c>
      <c r="F74" s="7">
        <v>0</v>
      </c>
      <c r="G74" s="7">
        <v>0</v>
      </c>
      <c r="H74" s="89">
        <v>0</v>
      </c>
      <c r="I74" s="7">
        <v>1200</v>
      </c>
      <c r="J74" s="8">
        <v>251.32</v>
      </c>
      <c r="K74" s="78">
        <f t="shared" si="2"/>
        <v>20.94333333333333</v>
      </c>
    </row>
    <row r="75" spans="2:11" ht="14.25" customHeight="1">
      <c r="B75" s="57"/>
      <c r="C75" s="54"/>
      <c r="D75" s="17" t="s">
        <v>53</v>
      </c>
      <c r="E75" s="95" t="s">
        <v>55</v>
      </c>
      <c r="F75" s="7">
        <v>0</v>
      </c>
      <c r="G75" s="7">
        <v>0</v>
      </c>
      <c r="H75" s="89">
        <v>0</v>
      </c>
      <c r="I75" s="7">
        <v>300</v>
      </c>
      <c r="J75" s="8">
        <v>119.16</v>
      </c>
      <c r="K75" s="78">
        <f t="shared" si="2"/>
        <v>39.72</v>
      </c>
    </row>
    <row r="76" spans="2:11" ht="25.5">
      <c r="B76" s="57"/>
      <c r="C76" s="54"/>
      <c r="D76" s="17" t="s">
        <v>38</v>
      </c>
      <c r="E76" s="100" t="s">
        <v>28</v>
      </c>
      <c r="F76" s="7">
        <v>0</v>
      </c>
      <c r="G76" s="7">
        <v>0</v>
      </c>
      <c r="H76" s="89">
        <v>0</v>
      </c>
      <c r="I76" s="7">
        <v>2372</v>
      </c>
      <c r="J76" s="8">
        <v>1779</v>
      </c>
      <c r="K76" s="78">
        <f t="shared" si="2"/>
        <v>75</v>
      </c>
    </row>
    <row r="77" spans="2:11" ht="25.5">
      <c r="B77" s="57"/>
      <c r="C77" s="54"/>
      <c r="D77" s="52" t="s">
        <v>54</v>
      </c>
      <c r="E77" s="95" t="s">
        <v>76</v>
      </c>
      <c r="F77" s="7">
        <v>0</v>
      </c>
      <c r="G77" s="7">
        <v>0</v>
      </c>
      <c r="H77" s="89">
        <v>0</v>
      </c>
      <c r="I77" s="53">
        <v>2400</v>
      </c>
      <c r="J77" s="53">
        <v>1022</v>
      </c>
      <c r="K77" s="78">
        <f t="shared" si="2"/>
        <v>42.583333333333336</v>
      </c>
    </row>
    <row r="78" spans="2:11" ht="18" customHeight="1">
      <c r="B78" s="57"/>
      <c r="C78" s="61" t="s">
        <v>73</v>
      </c>
      <c r="D78" s="62"/>
      <c r="E78" s="92" t="s">
        <v>82</v>
      </c>
      <c r="F78" s="63">
        <f>F79</f>
        <v>796</v>
      </c>
      <c r="G78" s="63">
        <f>G79</f>
        <v>380</v>
      </c>
      <c r="H78" s="73">
        <f>G78/F78*100</f>
        <v>47.73869346733669</v>
      </c>
      <c r="I78" s="63">
        <f>I79+I80+I81+I82</f>
        <v>796</v>
      </c>
      <c r="J78" s="64">
        <f>J79+J80+J81+J82</f>
        <v>330.42</v>
      </c>
      <c r="K78" s="80">
        <f t="shared" si="2"/>
        <v>41.51005025125628</v>
      </c>
    </row>
    <row r="79" spans="2:11" ht="66" customHeight="1">
      <c r="B79" s="59"/>
      <c r="C79" s="12"/>
      <c r="D79" s="17" t="s">
        <v>47</v>
      </c>
      <c r="E79" s="103" t="s">
        <v>69</v>
      </c>
      <c r="F79" s="7">
        <v>796</v>
      </c>
      <c r="G79" s="8">
        <v>380</v>
      </c>
      <c r="H79" s="89">
        <f>G79/F79*100</f>
        <v>47.73869346733669</v>
      </c>
      <c r="I79" s="7">
        <v>0</v>
      </c>
      <c r="J79" s="8">
        <v>0</v>
      </c>
      <c r="K79" s="78">
        <v>0</v>
      </c>
    </row>
    <row r="80" spans="2:11" ht="12.75">
      <c r="B80" s="57"/>
      <c r="C80" s="12"/>
      <c r="D80" s="17" t="s">
        <v>36</v>
      </c>
      <c r="E80" s="100" t="s">
        <v>26</v>
      </c>
      <c r="F80" s="7">
        <v>0</v>
      </c>
      <c r="G80" s="8">
        <v>0</v>
      </c>
      <c r="H80" s="44">
        <v>0</v>
      </c>
      <c r="I80" s="7">
        <v>666</v>
      </c>
      <c r="J80" s="8">
        <v>276.18</v>
      </c>
      <c r="K80" s="78">
        <f>J80/I80*100</f>
        <v>41.468468468468465</v>
      </c>
    </row>
    <row r="81" spans="2:11" ht="12.75">
      <c r="B81" s="57"/>
      <c r="C81" s="54"/>
      <c r="D81" s="17" t="s">
        <v>31</v>
      </c>
      <c r="E81" s="98" t="s">
        <v>21</v>
      </c>
      <c r="F81" s="7">
        <v>0</v>
      </c>
      <c r="G81" s="8">
        <v>0</v>
      </c>
      <c r="H81" s="44">
        <v>0</v>
      </c>
      <c r="I81" s="7">
        <v>114</v>
      </c>
      <c r="J81" s="8">
        <v>47.48</v>
      </c>
      <c r="K81" s="78">
        <f>J81/I81*100</f>
        <v>41.64912280701754</v>
      </c>
    </row>
    <row r="82" spans="2:11" ht="12.75">
      <c r="B82" s="57"/>
      <c r="C82" s="58"/>
      <c r="D82" s="17" t="s">
        <v>32</v>
      </c>
      <c r="E82" s="100" t="s">
        <v>22</v>
      </c>
      <c r="F82" s="7">
        <v>0</v>
      </c>
      <c r="G82" s="8">
        <v>0</v>
      </c>
      <c r="H82" s="44">
        <v>0</v>
      </c>
      <c r="I82" s="7">
        <v>16</v>
      </c>
      <c r="J82" s="8">
        <v>6.76</v>
      </c>
      <c r="K82" s="78">
        <f>J82/I82*100</f>
        <v>42.25</v>
      </c>
    </row>
    <row r="83" spans="2:11" ht="17.25" customHeight="1">
      <c r="B83" s="107" t="s">
        <v>20</v>
      </c>
      <c r="C83" s="108"/>
      <c r="D83" s="51"/>
      <c r="E83" s="51"/>
      <c r="F83" s="33">
        <f>F14+F22+F30+F34+F45</f>
        <v>21539461.89</v>
      </c>
      <c r="G83" s="33">
        <f>G14+G22+G30+G34+G45</f>
        <v>10755663.22</v>
      </c>
      <c r="H83" s="33">
        <f>G83/F83*100</f>
        <v>49.93468859588116</v>
      </c>
      <c r="I83" s="33">
        <f>I14+I22+I30+I34+I45</f>
        <v>21539461.89</v>
      </c>
      <c r="J83" s="76">
        <f>J14+J22+J30+J34+J45</f>
        <v>10744645.23</v>
      </c>
      <c r="K83" s="33">
        <f>J83/I83*100</f>
        <v>49.883536018085735</v>
      </c>
    </row>
    <row r="84" spans="4:11" ht="12.75">
      <c r="D84" s="1"/>
      <c r="E84" s="47"/>
      <c r="F84" s="1"/>
      <c r="G84" s="1"/>
      <c r="H84" s="1"/>
      <c r="I84" s="1"/>
      <c r="J84" s="1"/>
      <c r="K84" s="1"/>
    </row>
    <row r="85" spans="4:11" ht="13.5">
      <c r="D85" s="1"/>
      <c r="E85" s="47"/>
      <c r="F85" s="1"/>
      <c r="H85" s="1"/>
      <c r="I85" s="1"/>
      <c r="J85" s="2" t="s">
        <v>84</v>
      </c>
      <c r="K85" s="1"/>
    </row>
    <row r="86" spans="4:11" ht="12.75">
      <c r="D86" s="1"/>
      <c r="E86" s="47"/>
      <c r="F86" s="1"/>
      <c r="H86" s="1"/>
      <c r="I86" s="1"/>
      <c r="J86" s="1"/>
      <c r="K86" s="1"/>
    </row>
    <row r="87" spans="4:11" ht="13.5">
      <c r="D87" s="1"/>
      <c r="E87" s="47"/>
      <c r="F87" s="1"/>
      <c r="H87" s="1"/>
      <c r="I87" s="1"/>
      <c r="J87" s="3" t="s">
        <v>83</v>
      </c>
      <c r="K87" s="1"/>
    </row>
  </sheetData>
  <sheetProtection/>
  <autoFilter ref="B14:K83"/>
  <mergeCells count="15">
    <mergeCell ref="B7:K7"/>
    <mergeCell ref="B8:K8"/>
    <mergeCell ref="B9:K9"/>
    <mergeCell ref="B10:K10"/>
    <mergeCell ref="I2:K2"/>
    <mergeCell ref="I3:K3"/>
    <mergeCell ref="I4:K4"/>
    <mergeCell ref="I5:J5"/>
    <mergeCell ref="I12:K12"/>
    <mergeCell ref="B83:C83"/>
    <mergeCell ref="F12:H12"/>
    <mergeCell ref="B12:B13"/>
    <mergeCell ref="C12:C13"/>
    <mergeCell ref="D12:D13"/>
    <mergeCell ref="E12:E13"/>
  </mergeCells>
  <printOptions/>
  <pageMargins left="0.7874015748031497" right="0.7874015748031497" top="0.1968503937007874" bottom="0.7874015748031497" header="0.5118110236220472" footer="0.5118110236220472"/>
  <pageSetup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a_wiadrowska</cp:lastModifiedBy>
  <cp:lastPrinted>2018-08-29T06:55:13Z</cp:lastPrinted>
  <dcterms:created xsi:type="dcterms:W3CDTF">1997-02-26T13:46:56Z</dcterms:created>
  <dcterms:modified xsi:type="dcterms:W3CDTF">2018-08-29T06:55:20Z</dcterms:modified>
  <cp:category/>
  <cp:version/>
  <cp:contentType/>
  <cp:contentStatus/>
</cp:coreProperties>
</file>