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bcelinska\Moje Dokumenty\Uchwały 2013,2014\"/>
    </mc:Choice>
  </mc:AlternateContent>
  <bookViews>
    <workbookView xWindow="0" yWindow="0" windowWidth="11496" windowHeight="5580"/>
  </bookViews>
  <sheets>
    <sheet name="T1 " sheetId="9" r:id="rId1"/>
    <sheet name="T2" sheetId="3" r:id="rId2"/>
    <sheet name="T2a" sheetId="4" r:id="rId3"/>
    <sheet name="T3" sheetId="10" r:id="rId4"/>
    <sheet name="T4" sheetId="8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3" l="1"/>
  <c r="O28" i="3"/>
  <c r="L28" i="3"/>
  <c r="K28" i="3"/>
  <c r="I28" i="3"/>
  <c r="G28" i="3"/>
  <c r="F28" i="3"/>
  <c r="E28" i="3"/>
  <c r="E14" i="3"/>
  <c r="F14" i="3"/>
  <c r="L14" i="3"/>
  <c r="F18" i="3"/>
  <c r="E18" i="3"/>
  <c r="E53" i="10" l="1"/>
  <c r="E11" i="9" l="1"/>
  <c r="D12" i="9"/>
  <c r="F22" i="3" l="1"/>
  <c r="F21" i="3"/>
  <c r="E21" i="3" s="1"/>
  <c r="E22" i="3"/>
  <c r="K21" i="3"/>
  <c r="F16" i="3"/>
  <c r="E16" i="3" s="1"/>
  <c r="G26" i="3"/>
  <c r="F26" i="3" s="1"/>
  <c r="E26" i="3" s="1"/>
  <c r="I25" i="3"/>
  <c r="O24" i="3"/>
  <c r="O23" i="3" s="1"/>
  <c r="E24" i="3"/>
  <c r="P23" i="3"/>
  <c r="E23" i="3" s="1"/>
  <c r="G20" i="3"/>
  <c r="F20" i="3" s="1"/>
  <c r="E20" i="3" s="1"/>
  <c r="I19" i="3"/>
  <c r="G19" i="3"/>
  <c r="F19" i="3" s="1"/>
  <c r="E19" i="3" s="1"/>
  <c r="G25" i="3" l="1"/>
  <c r="F25" i="3" s="1"/>
  <c r="E25" i="3" s="1"/>
  <c r="F15" i="3" l="1"/>
  <c r="G17" i="3"/>
  <c r="F17" i="3" s="1"/>
  <c r="G15" i="3"/>
  <c r="I14" i="3"/>
  <c r="O14" i="3"/>
  <c r="P14" i="3"/>
  <c r="O15" i="3"/>
  <c r="O13" i="3"/>
  <c r="G13" i="3"/>
  <c r="G12" i="3" s="1"/>
  <c r="F12" i="3" s="1"/>
  <c r="F13" i="3"/>
  <c r="E13" i="3" s="1"/>
  <c r="P12" i="3"/>
  <c r="O12" i="3"/>
  <c r="I12" i="3"/>
  <c r="G11" i="3"/>
  <c r="F11" i="3" s="1"/>
  <c r="E11" i="3" s="1"/>
  <c r="I10" i="3"/>
  <c r="O11" i="3"/>
  <c r="O10" i="3" s="1"/>
  <c r="P10" i="3"/>
  <c r="H43" i="4"/>
  <c r="G27" i="4"/>
  <c r="I27" i="4"/>
  <c r="H29" i="4"/>
  <c r="G29" i="4"/>
  <c r="I24" i="4"/>
  <c r="G24" i="4"/>
  <c r="H25" i="4"/>
  <c r="G25" i="4" s="1"/>
  <c r="D27" i="10"/>
  <c r="E27" i="10"/>
  <c r="E30" i="10"/>
  <c r="E28" i="10"/>
  <c r="D28" i="10"/>
  <c r="D58" i="10"/>
  <c r="D57" i="10"/>
  <c r="I52" i="10"/>
  <c r="I51" i="10"/>
  <c r="I50" i="10"/>
  <c r="I48" i="10" s="1"/>
  <c r="E50" i="10"/>
  <c r="H49" i="10"/>
  <c r="H48" i="10"/>
  <c r="E48" i="10"/>
  <c r="D48" i="10"/>
  <c r="I47" i="10"/>
  <c r="I46" i="10"/>
  <c r="I45" i="10"/>
  <c r="I43" i="10" s="1"/>
  <c r="E45" i="10"/>
  <c r="H44" i="10"/>
  <c r="H43" i="10"/>
  <c r="E43" i="10"/>
  <c r="D43" i="10"/>
  <c r="I42" i="10"/>
  <c r="I41" i="10"/>
  <c r="I39" i="10" s="1"/>
  <c r="E41" i="10"/>
  <c r="H40" i="10"/>
  <c r="H39" i="10" s="1"/>
  <c r="E39" i="10"/>
  <c r="D39" i="10"/>
  <c r="I38" i="10"/>
  <c r="I37" i="10"/>
  <c r="I36" i="10"/>
  <c r="I35" i="10"/>
  <c r="I33" i="10" s="1"/>
  <c r="E35" i="10"/>
  <c r="H34" i="10"/>
  <c r="H33" i="10"/>
  <c r="E33" i="10"/>
  <c r="D33" i="10"/>
  <c r="D32" i="10"/>
  <c r="D53" i="10" s="1"/>
  <c r="I31" i="10"/>
  <c r="G30" i="10"/>
  <c r="I30" i="10" s="1"/>
  <c r="I28" i="10" s="1"/>
  <c r="I27" i="10" s="1"/>
  <c r="H29" i="10"/>
  <c r="H28" i="10" s="1"/>
  <c r="H27" i="10" s="1"/>
  <c r="G28" i="10"/>
  <c r="G27" i="10" s="1"/>
  <c r="G53" i="10" s="1"/>
  <c r="F28" i="10"/>
  <c r="F27" i="10" s="1"/>
  <c r="F53" i="10" s="1"/>
  <c r="I26" i="10"/>
  <c r="I25" i="10"/>
  <c r="I24" i="10"/>
  <c r="I23" i="10"/>
  <c r="I21" i="10" s="1"/>
  <c r="E23" i="10"/>
  <c r="H22" i="10"/>
  <c r="H21" i="10"/>
  <c r="H16" i="10" s="1"/>
  <c r="E21" i="10"/>
  <c r="D21" i="10"/>
  <c r="I19" i="10"/>
  <c r="I17" i="10" s="1"/>
  <c r="E19" i="10"/>
  <c r="E17" i="10" s="1"/>
  <c r="E16" i="10" s="1"/>
  <c r="H17" i="10"/>
  <c r="D17" i="10"/>
  <c r="D16" i="10"/>
  <c r="I15" i="10"/>
  <c r="I14" i="10"/>
  <c r="I13" i="10" s="1"/>
  <c r="I11" i="10" s="1"/>
  <c r="I10" i="10" s="1"/>
  <c r="E13" i="10"/>
  <c r="H12" i="10"/>
  <c r="H11" i="10"/>
  <c r="H10" i="10" s="1"/>
  <c r="E11" i="10"/>
  <c r="E10" i="10" s="1"/>
  <c r="D11" i="10"/>
  <c r="D10" i="10" s="1"/>
  <c r="I9" i="10"/>
  <c r="I8" i="10"/>
  <c r="I6" i="10" s="1"/>
  <c r="I5" i="10" s="1"/>
  <c r="E8" i="10"/>
  <c r="H7" i="10"/>
  <c r="H6" i="10"/>
  <c r="E6" i="10"/>
  <c r="D6" i="10"/>
  <c r="H5" i="10"/>
  <c r="E5" i="10"/>
  <c r="D5" i="10"/>
  <c r="G10" i="3" l="1"/>
  <c r="F10" i="3" s="1"/>
  <c r="E10" i="3" s="1"/>
  <c r="G14" i="3"/>
  <c r="E12" i="3"/>
  <c r="E15" i="3"/>
  <c r="E32" i="10"/>
  <c r="H32" i="10"/>
  <c r="H53" i="10" s="1"/>
  <c r="I16" i="10"/>
  <c r="I32" i="10"/>
  <c r="I53" i="10" s="1"/>
  <c r="F8" i="9" l="1"/>
  <c r="F7" i="9"/>
  <c r="F21" i="9" s="1"/>
  <c r="D8" i="9" l="1"/>
  <c r="D9" i="9"/>
  <c r="D11" i="9"/>
  <c r="D13" i="9"/>
  <c r="E15" i="9"/>
  <c r="D16" i="9"/>
  <c r="E18" i="9"/>
  <c r="D19" i="9"/>
  <c r="F22" i="9"/>
  <c r="D18" i="9" l="1"/>
  <c r="E17" i="9"/>
  <c r="D15" i="9"/>
  <c r="E14" i="9"/>
  <c r="D14" i="9" s="1"/>
  <c r="E10" i="9"/>
  <c r="D10" i="9" s="1"/>
  <c r="D7" i="9"/>
  <c r="E21" i="9" l="1"/>
  <c r="D21" i="9" s="1"/>
  <c r="D22" i="9" s="1"/>
  <c r="D17" i="9"/>
  <c r="E22" i="9" l="1"/>
  <c r="G38" i="4"/>
  <c r="H32" i="4" l="1"/>
  <c r="G32" i="4" s="1"/>
  <c r="H36" i="4" l="1"/>
  <c r="E17" i="3" l="1"/>
  <c r="G34" i="4"/>
  <c r="I34" i="4"/>
  <c r="H37" i="4"/>
  <c r="H16" i="4"/>
  <c r="H20" i="4" l="1"/>
  <c r="G20" i="4" s="1"/>
  <c r="D10" i="8" l="1"/>
  <c r="D11" i="8"/>
  <c r="D20" i="8"/>
  <c r="H47" i="4" l="1"/>
  <c r="G47" i="4" s="1"/>
  <c r="H46" i="4"/>
  <c r="L45" i="4"/>
  <c r="I45" i="4"/>
  <c r="G45" i="4"/>
  <c r="F45" i="4"/>
  <c r="H44" i="4"/>
  <c r="H42" i="4"/>
  <c r="H41" i="4"/>
  <c r="H40" i="4"/>
  <c r="H39" i="4"/>
  <c r="L38" i="4"/>
  <c r="I38" i="4"/>
  <c r="H35" i="4"/>
  <c r="H34" i="4" s="1"/>
  <c r="F34" i="4"/>
  <c r="H33" i="4"/>
  <c r="H31" i="4"/>
  <c r="G31" i="4" s="1"/>
  <c r="G30" i="4" s="1"/>
  <c r="I30" i="4"/>
  <c r="F30" i="4"/>
  <c r="H28" i="4"/>
  <c r="G28" i="4"/>
  <c r="H27" i="4"/>
  <c r="H26" i="4"/>
  <c r="H24" i="4"/>
  <c r="F24" i="4"/>
  <c r="H23" i="4"/>
  <c r="G23" i="4" s="1"/>
  <c r="G22" i="4" s="1"/>
  <c r="I22" i="4"/>
  <c r="H22" i="4"/>
  <c r="H21" i="4"/>
  <c r="G21" i="4" s="1"/>
  <c r="G14" i="4" s="1"/>
  <c r="H19" i="4"/>
  <c r="H18" i="4"/>
  <c r="H17" i="4"/>
  <c r="H15" i="4"/>
  <c r="I14" i="4"/>
  <c r="H12" i="4"/>
  <c r="H11" i="4"/>
  <c r="H10" i="4"/>
  <c r="L9" i="4"/>
  <c r="I9" i="4"/>
  <c r="H9" i="4" s="1"/>
  <c r="G9" i="4"/>
  <c r="F9" i="4"/>
  <c r="R29" i="3"/>
  <c r="N29" i="3"/>
  <c r="M29" i="3"/>
  <c r="J29" i="3"/>
  <c r="Q29" i="3"/>
  <c r="G27" i="3"/>
  <c r="F27" i="3" s="1"/>
  <c r="D27" i="3" s="1"/>
  <c r="D29" i="3" s="1"/>
  <c r="L29" i="3"/>
  <c r="H29" i="3"/>
  <c r="H38" i="4" l="1"/>
  <c r="I13" i="4"/>
  <c r="H13" i="4" s="1"/>
  <c r="L48" i="4"/>
  <c r="H30" i="4"/>
  <c r="F48" i="4"/>
  <c r="G13" i="4"/>
  <c r="G48" i="4" s="1"/>
  <c r="H14" i="4"/>
  <c r="H45" i="4"/>
  <c r="I29" i="3"/>
  <c r="P29" i="3"/>
  <c r="K29" i="3"/>
  <c r="I48" i="4"/>
  <c r="H48" i="4" l="1"/>
  <c r="F29" i="3"/>
  <c r="O29" i="3"/>
  <c r="G29" i="3"/>
</calcChain>
</file>

<file path=xl/sharedStrings.xml><?xml version="1.0" encoding="utf-8"?>
<sst xmlns="http://schemas.openxmlformats.org/spreadsheetml/2006/main" count="323" uniqueCount="196">
  <si>
    <t>w złotych</t>
  </si>
  <si>
    <t>Nazwa</t>
  </si>
  <si>
    <t xml:space="preserve">Zmiana </t>
  </si>
  <si>
    <t>z tego:</t>
  </si>
  <si>
    <t>Administracja publiczna</t>
  </si>
  <si>
    <t>Oświata i wychowanie</t>
  </si>
  <si>
    <t>Gospodarka komunalna i ochrona środowiska</t>
  </si>
  <si>
    <t>Suma zmian</t>
  </si>
  <si>
    <t xml:space="preserve"> </t>
  </si>
  <si>
    <t>Planowane wydatki budżetu na  2014 r.</t>
  </si>
  <si>
    <t>Dział</t>
  </si>
  <si>
    <t>Rozdział</t>
  </si>
  <si>
    <t>Przed zmianą</t>
  </si>
  <si>
    <t>Z tego</t>
  </si>
  <si>
    <t>Wydatki 
bieżące</t>
  </si>
  <si>
    <t>Wydatki 
majątkowe</t>
  </si>
  <si>
    <t>inwestycje i zakupy inwestycyjne</t>
  </si>
  <si>
    <t>w tym:</t>
  </si>
  <si>
    <t>zakup i objęcie akcji i udziałów oraz wniesienie wkładów do spółek prawa handlowego</t>
  </si>
  <si>
    <t>wydatki 
jednostek
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</si>
  <si>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</si>
  <si>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</si>
  <si>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</si>
  <si>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</si>
  <si>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</si>
  <si>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</t>
  </si>
  <si>
    <t>wynagrodzenia i składki od nich naliczane</t>
  </si>
  <si>
    <t>wydatki związane z realizacją ich statutowych zadań</t>
  </si>
  <si>
    <t>Transport i łączność</t>
  </si>
  <si>
    <t>Drogi publiczne gminne</t>
  </si>
  <si>
    <t>Bezpieczeństwo publiczne i ochrona przeciwpożarowa</t>
  </si>
  <si>
    <t xml:space="preserve">Wydatki przed zmianą </t>
  </si>
  <si>
    <t xml:space="preserve">Wydatki ogółem po zmianie  </t>
  </si>
  <si>
    <t>Plan wydatków majątkowych na 2014 rok</t>
  </si>
  <si>
    <t>Lp.</t>
  </si>
  <si>
    <t>Rozdz.</t>
  </si>
  <si>
    <t>§</t>
  </si>
  <si>
    <t>Nazwa zadania inwestycyjnego
i okres realizacji
(w latach)</t>
  </si>
  <si>
    <t>poniesione nakłady do 31.12.2013r.</t>
  </si>
  <si>
    <t>Łączne koszty finansowe</t>
  </si>
  <si>
    <t>Planowane wydatki</t>
  </si>
  <si>
    <t>Jednostka organizacyjna realizująca program lub koordynująca wykonanie programu</t>
  </si>
  <si>
    <t>rok budżetowy 2014 (9+10+11+12)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</si>
  <si>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</si>
  <si>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</si>
  <si>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</si>
  <si>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</si>
  <si>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</si>
  <si>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010</t>
  </si>
  <si>
    <t>01010</t>
  </si>
  <si>
    <t xml:space="preserve">Rozwój infrastruktury kanalizacyjnej </t>
  </si>
  <si>
    <t>A.      
B.
C.</t>
  </si>
  <si>
    <t>Urząd Gminy Sobienie Jeziory</t>
  </si>
  <si>
    <t>jw.</t>
  </si>
  <si>
    <t>Budowa przydomowych oczyszczalni ścieków na terenie gminy - etap IV (dokumentacja) 2014/2016</t>
  </si>
  <si>
    <t>Przyspieszenie wzrostu konkurencyjności województwa mazowieckiego (Projekt BW)     2012/2015</t>
  </si>
  <si>
    <t>Przebudowa drogi gminnej w m. Przydawki</t>
  </si>
  <si>
    <t>Przebudowa drogi gminnej w m. Siedzów</t>
  </si>
  <si>
    <t>Przebudowa drogi gminnej w m. Sobienie Szlacheckie</t>
  </si>
  <si>
    <t xml:space="preserve">Drogi wewnętrzne </t>
  </si>
  <si>
    <t>Przebudowa drogi w m. Sobienie Biskupie</t>
  </si>
  <si>
    <t>Rozwój elektronicznej administracji w samorządach województwa (Projekt EA)      2012/2015</t>
  </si>
  <si>
    <t xml:space="preserve">Dofinansowanie zakupu samochodu dla Policji </t>
  </si>
  <si>
    <t>Budowa sali gimnastycznej przy Publicznej Szkole Podstawowej w Sobieniach Jeziorach    2011/2017</t>
  </si>
  <si>
    <t>Ochrona zdrowia</t>
  </si>
  <si>
    <t>Instalacja pieca gazowego w SP ZOZ w Sobieniach Jeziorach                    2013/2014</t>
  </si>
  <si>
    <t>6057      6059</t>
  </si>
  <si>
    <t xml:space="preserve">Odnowa miejscowości Szymanowice Małe: budowa placu zabaw i poprawa estetyki jeziorka                   </t>
  </si>
  <si>
    <t>Zakup i montaż altany reakreacyjnej na doposażenie placu zabaw w miejsowości Sobienie Jeziory</t>
  </si>
  <si>
    <t xml:space="preserve">Zakup i montaż fontanny na plac zabaw, wypoczynku i rekreacji w miejsowości Dziecinów    </t>
  </si>
  <si>
    <t xml:space="preserve">Zakup traktora samojezdnego do prac porządkowych na placu zabaw (poprawa estetyki) w miejsowości Wysoczyn  </t>
  </si>
  <si>
    <t xml:space="preserve">Zakup traktora komunalnego z osprzętem do prac porządkowych   </t>
  </si>
  <si>
    <t>Kultura fizyczna</t>
  </si>
  <si>
    <t>6067      6069</t>
  </si>
  <si>
    <t xml:space="preserve">Siłownia plenerowa w miejsowości Sobienie-Jeziory 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</si>
  <si>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</si>
  <si>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</si>
  <si>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</si>
  <si>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</si>
  <si>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Budowa przydomowych oczyszczalni ścieków na terenie gminy - etap III       2011/2014</t>
  </si>
  <si>
    <t>§ 995</t>
  </si>
  <si>
    <t>Rozchody z tytułu innych rozliczeń</t>
  </si>
  <si>
    <t>7.</t>
  </si>
  <si>
    <t>§ 982</t>
  </si>
  <si>
    <t>Wykup papierów wartościowych (obligacji)</t>
  </si>
  <si>
    <t>6.</t>
  </si>
  <si>
    <t>§ 994</t>
  </si>
  <si>
    <t>Lokaty</t>
  </si>
  <si>
    <t>5.</t>
  </si>
  <si>
    <t>§ 991</t>
  </si>
  <si>
    <t>Udzielone pożyczki</t>
  </si>
  <si>
    <t>4.</t>
  </si>
  <si>
    <t>§ 963</t>
  </si>
  <si>
    <t>Spłaty pożyczek otrzymanych na finansowanie zadań realizowanych z udziałem środków pochodzących z budżetu UE</t>
  </si>
  <si>
    <t>3.</t>
  </si>
  <si>
    <t>§ 992</t>
  </si>
  <si>
    <t>Spłaty pożyczek</t>
  </si>
  <si>
    <t>2.</t>
  </si>
  <si>
    <t>Spłaty kredytów</t>
  </si>
  <si>
    <t>1.</t>
  </si>
  <si>
    <t>Rozchody ogółem:</t>
  </si>
  <si>
    <t>§ 955</t>
  </si>
  <si>
    <t>Inne źródła (wolne środki)</t>
  </si>
  <si>
    <t>8.</t>
  </si>
  <si>
    <t>§ 931</t>
  </si>
  <si>
    <t>Papiery wartościowe (obligacje)</t>
  </si>
  <si>
    <t>§ 957</t>
  </si>
  <si>
    <t>Nadwyżka budżetu z lat ubiegłych</t>
  </si>
  <si>
    <t xml:space="preserve">§ 944 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</si>
  <si>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</si>
  <si>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</si>
  <si>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</si>
  <si>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</si>
  <si>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</si>
  <si>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</si>
  <si>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</si>
  <si>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</si>
  <si>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</si>
  <si>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Wynik budżetu</t>
  </si>
  <si>
    <t>Wydatki</t>
  </si>
  <si>
    <t>Dochody</t>
  </si>
  <si>
    <t>`</t>
  </si>
  <si>
    <t xml:space="preserve"> Kwota 
</t>
  </si>
  <si>
    <t>Klasyfikacja
§</t>
  </si>
  <si>
    <t>Treść</t>
  </si>
  <si>
    <t>Przychody i rozchody budżetu w 2014 r.</t>
  </si>
  <si>
    <t>Modernizacja drogi gminnej Nr 270711 W m. Wysoczyn</t>
  </si>
  <si>
    <t xml:space="preserve">Przebudowa drogi gminnej w m. Sobienie Jeziory ulica Długa </t>
  </si>
  <si>
    <t>Budowa boiska wielofunkcyjnego (nawierzchnia syntetyczno-poliuretanowa) oraz ogrodzenia w m.Sobienie Jeziory       2011/2014</t>
  </si>
  <si>
    <t xml:space="preserve">Przebudowa drogi gminnej w m. Sobienie Jeziory                                                        ulica Polna </t>
  </si>
  <si>
    <t xml:space="preserve">Przebudowa drogi gminnej w m. Sobienie Jeziory                                                        ulica 1-Maja </t>
  </si>
  <si>
    <t xml:space="preserve">Kultura i ochrona dziedzictwa narodowego </t>
  </si>
  <si>
    <t>Pozostałe zadania w zakresie kultury</t>
  </si>
  <si>
    <t xml:space="preserve">Instalacja gazowa w SP ZOZ w Sobieniach Jeziorach (centralne ogrzewanie w części mieszkalnej, pompowni oraz częściowa instalacja na poziomie pediatrii)                   </t>
  </si>
  <si>
    <t>Szkoły podstawowe</t>
  </si>
  <si>
    <t>C. Inne źródła</t>
  </si>
  <si>
    <t xml:space="preserve">*Wybrać odpowiednie oznaczenie źródła finansowania: </t>
  </si>
  <si>
    <t xml:space="preserve">Modernizacja pomieszczeń na salę Iekcyjną w Publicznej Szkole Podstawowej w Warszawicach </t>
  </si>
  <si>
    <t xml:space="preserve">Zakup samochodu specjalnego - sanitarnego wraz z wyposażeniem dla SP ZOZ w Sobieniach Jeziorach                   </t>
  </si>
  <si>
    <t xml:space="preserve">Dochody ogółem po zmianie  </t>
  </si>
  <si>
    <t xml:space="preserve">Dochody przed zmianą  </t>
  </si>
  <si>
    <t xml:space="preserve">Dotacje celowe otrzymane z budżetu państwa na realizację własnych zadań bieżących  gmin (związków gmin) </t>
  </si>
  <si>
    <t>Dotacje celowe otrzymane z budżetu państwa na realizację zadań bieżących z zakresu administracji rządowej oraz innych zadań zleconych  gminie (związkom gmin) ustawami</t>
  </si>
  <si>
    <t xml:space="preserve">  </t>
  </si>
  <si>
    <t>Pozostała działalność</t>
  </si>
  <si>
    <t xml:space="preserve">Oświata i wychowanie </t>
  </si>
  <si>
    <t xml:space="preserve">Różne rozliczenia finansowe </t>
  </si>
  <si>
    <t xml:space="preserve">Różne rozliczenia </t>
  </si>
  <si>
    <t>Rolnictwo i łowiectwo</t>
  </si>
  <si>
    <t>majątkowe</t>
  </si>
  <si>
    <t>bieżące</t>
  </si>
  <si>
    <t xml:space="preserve">Przed zmianą </t>
  </si>
  <si>
    <t>Dział Rozdział</t>
  </si>
  <si>
    <t>Planowane dochody budżetu na 2014 r.</t>
  </si>
  <si>
    <t>01042</t>
  </si>
  <si>
    <t xml:space="preserve">Wyłączenie z produkcji gruntów rolnych </t>
  </si>
  <si>
    <t>Dotacje celowe otrzymane z samorządu województwa na inwestycje i zakupy inwestycyjne realizowane na podstawie  porozumień (umów) między jednostkami samorządu terytorialnego</t>
  </si>
  <si>
    <t>Edukacyjna opieka wychowawcza</t>
  </si>
  <si>
    <t>Pomoc materialna dla uczniów</t>
  </si>
  <si>
    <t>Dotacje celowe otrzymane z budżetu państwa na realizację własnych zadań bieżących gmin z zakresu edukacyjnej opieki wychowawczej finansowanych w całości przez budżet państwa w ramach programów rządowych</t>
  </si>
  <si>
    <t>Dochody i wydatki związane z realizacją zadań z zakresu administracji rządowej i innych zadań zleconych odrębnymi ustawami w 2014 r.</t>
  </si>
  <si>
    <t>Wyszczególnienie</t>
  </si>
  <si>
    <t xml:space="preserve">Plan przed zmianą </t>
  </si>
  <si>
    <t>Plan po zmianie</t>
  </si>
  <si>
    <t xml:space="preserve">Dotacje      </t>
  </si>
  <si>
    <t xml:space="preserve">Wydatki              </t>
  </si>
  <si>
    <t xml:space="preserve">Rolnictwo i łowiectwo </t>
  </si>
  <si>
    <t>01095</t>
  </si>
  <si>
    <t>Wydatki jednostek budżetowych w tym:</t>
  </si>
  <si>
    <t>1) wydatki związane z realizacją ich zadań statutowych</t>
  </si>
  <si>
    <t>Urzędy wojewódzkie</t>
  </si>
  <si>
    <t>2) wydatki związane z realizacją ich zadań statutowych</t>
  </si>
  <si>
    <t>Urzędy naczelnych organów władzy państwowej, kontroli i ochrony prawa oraz sądownictwa</t>
  </si>
  <si>
    <t>Urzędy naczelnych organów władzy państwowej, kontroli i ochrony prawa</t>
  </si>
  <si>
    <t>Wybory do Parlamentu Europejskiego</t>
  </si>
  <si>
    <t>1) wynagrodzenia i składki od nich naliczane</t>
  </si>
  <si>
    <t>Świadczenia na rzecz osób fizycznych</t>
  </si>
  <si>
    <t xml:space="preserve"> Pomoc społeczna</t>
  </si>
  <si>
    <t>Świadczenia rodzinne, świadczenia z funduszu alimentacyjnego oraz składki na ubezpieczenia  emerytalne i rentowe z ubezpieczenia społecznego</t>
  </si>
  <si>
    <t>Składki na ubezpieczenie zdrowotne opłacane za osoby pobierające niektóre świadczenia z pomocy społecznej, niektóre świadczenia rodzinne  oraz za osoby uczestniczące w zajęciach w centrum integracji społecznej</t>
  </si>
  <si>
    <t>Dodatki mieszkaniowe</t>
  </si>
  <si>
    <t>Razem:</t>
  </si>
  <si>
    <t xml:space="preserve">Dochody, które podlegają przekazaniu do budżetu państwa związane z realizacją zadań zleconych w 2014 r. </t>
  </si>
  <si>
    <t xml:space="preserve">Plan </t>
  </si>
  <si>
    <t xml:space="preserve">Dochody budżetu państwa związane z realizacją zadań zleconych jednostkom samorządu terytorialnego </t>
  </si>
  <si>
    <t>Instalacja pieca gazowego w Urzędzie Gminy w Sobieniach Jeziorach</t>
  </si>
  <si>
    <t>Doposażenie budynku pełniacego funkcję świetlicy wiejskiej w Sobieniach Jeziorach</t>
  </si>
  <si>
    <t>Gimnazja</t>
  </si>
  <si>
    <t>Zasiłki i pomoc w naturze oraz składki na ubezpieczenia  emerytalne i rentowe</t>
  </si>
  <si>
    <t>Pomoc społeczna</t>
  </si>
  <si>
    <t>Przedszkola</t>
  </si>
  <si>
    <t>Instalacja pieca gazowego w Ochotniczej Straży Pożarnej w Sobieniach Jeziorach</t>
  </si>
  <si>
    <t>Instalacja pieca gazowego w Zespole Szkół (Publiczna Szkoła Podstawowa) w Sobieniach Jeziorach</t>
  </si>
  <si>
    <t>Pozostałe odsetki</t>
  </si>
  <si>
    <t>Urzędy gmin (miast i miast na prawach powiatu)</t>
  </si>
  <si>
    <t>Ochotnicze straże pożarne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</si>
</sst>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z_ł_-;\-* #,##0\ _z_ł_-;_-* &quot;-&quot;\ _z_ł_-;_-@_-"/>
    <numFmt numFmtId="43" formatCode="_-* #,##0.00\ _z_ł_-;\-* #,##0.00\ _z_ł_-;_-* &quot;-&quot;??\ _z_ł_-;_-@_-"/>
    <numFmt numFmtId="164" formatCode="#,##0\ _z_ł"/>
    <numFmt numFmtId="165" formatCode="???"/>
    <numFmt numFmtId="166" formatCode="000"/>
    <numFmt numFmtId="167" formatCode="#,##0\ [$zł-415]"/>
  </numFmts>
  <fonts count="45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8"/>
      <color indexed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8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sz val="5"/>
      <name val="Arial CE"/>
      <family val="2"/>
      <charset val="238"/>
    </font>
    <font>
      <b/>
      <sz val="10"/>
      <name val="Arial CE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 CE"/>
      <charset val="238"/>
    </font>
    <font>
      <sz val="9"/>
      <name val="Arial CE"/>
      <charset val="238"/>
    </font>
    <font>
      <i/>
      <sz val="9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9"/>
      <color indexed="8"/>
      <name val="Arial CE"/>
    </font>
    <font>
      <sz val="9"/>
      <color theme="1"/>
      <name val="Arial"/>
      <family val="2"/>
      <charset val="238"/>
    </font>
    <font>
      <sz val="9"/>
      <color indexed="8"/>
      <name val="Arial CE"/>
      <family val="2"/>
      <charset val="238"/>
    </font>
    <font>
      <b/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</cellStyleXfs>
  <cellXfs count="311">
    <xf numFmtId="0" fontId="0" fillId="0" borderId="0" xfId="0"/>
    <xf numFmtId="0" fontId="4" fillId="0" borderId="0" xfId="2" applyFont="1"/>
    <xf numFmtId="0" fontId="3" fillId="0" borderId="0" xfId="2"/>
    <xf numFmtId="0" fontId="10" fillId="0" borderId="0" xfId="2" applyFont="1"/>
    <xf numFmtId="49" fontId="7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4" fontId="13" fillId="0" borderId="4" xfId="3" applyNumberFormat="1" applyFont="1" applyBorder="1" applyAlignment="1">
      <alignment horizontal="right" vertical="center"/>
    </xf>
    <xf numFmtId="4" fontId="14" fillId="0" borderId="4" xfId="2" applyNumberFormat="1" applyFont="1" applyBorder="1" applyAlignment="1">
      <alignment horizontal="right" vertical="center"/>
    </xf>
    <xf numFmtId="4" fontId="10" fillId="0" borderId="4" xfId="3" applyNumberFormat="1" applyFont="1" applyBorder="1" applyAlignment="1">
      <alignment horizontal="right" vertical="center"/>
    </xf>
    <xf numFmtId="4" fontId="7" fillId="0" borderId="4" xfId="2" applyNumberFormat="1" applyFont="1" applyBorder="1" applyAlignment="1">
      <alignment horizontal="right" vertical="center"/>
    </xf>
    <xf numFmtId="43" fontId="13" fillId="0" borderId="4" xfId="3" applyFont="1" applyBorder="1" applyAlignment="1">
      <alignment horizontal="left" vertical="center" wrapText="1"/>
    </xf>
    <xf numFmtId="0" fontId="15" fillId="0" borderId="4" xfId="2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6" fillId="0" borderId="0" xfId="2" applyFont="1"/>
    <xf numFmtId="4" fontId="14" fillId="0" borderId="4" xfId="2" applyNumberFormat="1" applyFont="1" applyFill="1" applyBorder="1" applyAlignment="1">
      <alignment horizontal="right" vertical="center"/>
    </xf>
    <xf numFmtId="4" fontId="13" fillId="0" borderId="4" xfId="3" applyNumberFormat="1" applyFont="1" applyBorder="1" applyAlignment="1">
      <alignment vertical="center"/>
    </xf>
    <xf numFmtId="4" fontId="13" fillId="0" borderId="4" xfId="2" applyNumberFormat="1" applyFont="1" applyBorder="1" applyAlignment="1">
      <alignment horizontal="right" vertical="center"/>
    </xf>
    <xf numFmtId="3" fontId="13" fillId="0" borderId="0" xfId="2" applyNumberFormat="1" applyFont="1"/>
    <xf numFmtId="4" fontId="10" fillId="0" borderId="3" xfId="3" applyNumberFormat="1" applyFont="1" applyBorder="1" applyAlignment="1">
      <alignment horizontal="right" vertical="center"/>
    </xf>
    <xf numFmtId="3" fontId="10" fillId="0" borderId="0" xfId="2" applyNumberFormat="1" applyFont="1"/>
    <xf numFmtId="3" fontId="10" fillId="0" borderId="0" xfId="2" applyNumberFormat="1" applyFont="1" applyFill="1"/>
    <xf numFmtId="0" fontId="16" fillId="0" borderId="0" xfId="2" applyFont="1" applyBorder="1"/>
    <xf numFmtId="0" fontId="12" fillId="0" borderId="0" xfId="2" applyFont="1" applyBorder="1" applyAlignment="1">
      <alignment horizontal="center"/>
    </xf>
    <xf numFmtId="0" fontId="16" fillId="0" borderId="0" xfId="2" applyFont="1" applyBorder="1" applyAlignment="1">
      <alignment vertical="center"/>
    </xf>
    <xf numFmtId="4" fontId="16" fillId="0" borderId="0" xfId="2" applyNumberFormat="1" applyFont="1" applyBorder="1"/>
    <xf numFmtId="4" fontId="16" fillId="0" borderId="0" xfId="2" applyNumberFormat="1" applyFont="1"/>
    <xf numFmtId="0" fontId="12" fillId="0" borderId="0" xfId="2" applyFont="1" applyAlignment="1">
      <alignment horizontal="center"/>
    </xf>
    <xf numFmtId="0" fontId="16" fillId="0" borderId="0" xfId="2" applyFont="1" applyAlignment="1">
      <alignment vertical="center"/>
    </xf>
    <xf numFmtId="0" fontId="17" fillId="0" borderId="0" xfId="2" applyFont="1"/>
    <xf numFmtId="0" fontId="18" fillId="0" borderId="0" xfId="2" applyFont="1" applyAlignment="1">
      <alignment horizontal="center"/>
    </xf>
    <xf numFmtId="0" fontId="19" fillId="0" borderId="0" xfId="2" applyFont="1" applyAlignment="1">
      <alignment vertical="center"/>
    </xf>
    <xf numFmtId="0" fontId="19" fillId="0" borderId="0" xfId="2" applyFont="1"/>
    <xf numFmtId="0" fontId="2" fillId="0" borderId="0" xfId="4" applyFont="1" applyAlignment="1">
      <alignment vertical="center"/>
    </xf>
    <xf numFmtId="0" fontId="9" fillId="0" borderId="0" xfId="4" applyFont="1" applyAlignment="1">
      <alignment horizontal="center" vertical="center" wrapText="1"/>
    </xf>
    <xf numFmtId="0" fontId="8" fillId="0" borderId="0" xfId="4" applyFont="1" applyAlignment="1">
      <alignment horizontal="center" vertical="center" wrapText="1"/>
    </xf>
    <xf numFmtId="0" fontId="7" fillId="0" borderId="0" xfId="4" applyFont="1" applyAlignment="1">
      <alignment horizontal="right" vertical="center"/>
    </xf>
    <xf numFmtId="0" fontId="2" fillId="0" borderId="0" xfId="4" applyFont="1" applyFill="1" applyAlignment="1">
      <alignment vertical="center"/>
    </xf>
    <xf numFmtId="0" fontId="20" fillId="0" borderId="4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49" fontId="5" fillId="0" borderId="4" xfId="4" applyNumberFormat="1" applyFont="1" applyBorder="1" applyAlignment="1">
      <alignment horizontal="center" vertical="center"/>
    </xf>
    <xf numFmtId="0" fontId="5" fillId="0" borderId="4" xfId="4" applyFont="1" applyBorder="1" applyAlignment="1">
      <alignment vertical="center" wrapText="1"/>
    </xf>
    <xf numFmtId="4" fontId="5" fillId="0" borderId="4" xfId="4" applyNumberFormat="1" applyFont="1" applyBorder="1" applyAlignment="1">
      <alignment vertical="center"/>
    </xf>
    <xf numFmtId="164" fontId="5" fillId="0" borderId="4" xfId="4" applyNumberFormat="1" applyFont="1" applyBorder="1" applyAlignment="1">
      <alignment vertical="center"/>
    </xf>
    <xf numFmtId="164" fontId="20" fillId="0" borderId="4" xfId="4" applyNumberFormat="1" applyFont="1" applyBorder="1" applyAlignment="1">
      <alignment vertical="top" wrapText="1"/>
    </xf>
    <xf numFmtId="0" fontId="2" fillId="0" borderId="4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/>
    </xf>
    <xf numFmtId="0" fontId="2" fillId="0" borderId="4" xfId="4" applyFont="1" applyBorder="1" applyAlignment="1">
      <alignment vertical="center" wrapText="1"/>
    </xf>
    <xf numFmtId="4" fontId="2" fillId="0" borderId="4" xfId="4" applyNumberFormat="1" applyFont="1" applyBorder="1" applyAlignment="1">
      <alignment vertical="center"/>
    </xf>
    <xf numFmtId="164" fontId="2" fillId="0" borderId="4" xfId="4" applyNumberFormat="1" applyFont="1" applyBorder="1" applyAlignment="1">
      <alignment vertical="center"/>
    </xf>
    <xf numFmtId="164" fontId="2" fillId="0" borderId="4" xfId="4" applyNumberFormat="1" applyFont="1" applyBorder="1" applyAlignment="1">
      <alignment vertical="top" wrapText="1"/>
    </xf>
    <xf numFmtId="0" fontId="5" fillId="0" borderId="4" xfId="4" applyFont="1" applyBorder="1" applyAlignment="1">
      <alignment horizontal="left" vertical="center" wrapText="1"/>
    </xf>
    <xf numFmtId="164" fontId="5" fillId="0" borderId="4" xfId="4" applyNumberFormat="1" applyFont="1" applyBorder="1" applyAlignment="1">
      <alignment vertical="center" wrapText="1"/>
    </xf>
    <xf numFmtId="0" fontId="5" fillId="0" borderId="7" xfId="4" applyFont="1" applyBorder="1" applyAlignment="1">
      <alignment horizontal="center" vertical="center"/>
    </xf>
    <xf numFmtId="0" fontId="5" fillId="0" borderId="0" xfId="4" applyFont="1" applyAlignment="1">
      <alignment vertical="center"/>
    </xf>
    <xf numFmtId="164" fontId="5" fillId="0" borderId="4" xfId="4" applyNumberFormat="1" applyFont="1" applyBorder="1" applyAlignment="1">
      <alignment vertical="top" wrapText="1"/>
    </xf>
    <xf numFmtId="164" fontId="5" fillId="0" borderId="0" xfId="4" applyNumberFormat="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2" fillId="0" borderId="3" xfId="4" applyFont="1" applyBorder="1" applyAlignment="1">
      <alignment horizontal="center" vertical="center"/>
    </xf>
    <xf numFmtId="4" fontId="2" fillId="0" borderId="28" xfId="4" applyNumberFormat="1" applyFont="1" applyBorder="1" applyAlignment="1">
      <alignment vertical="center"/>
    </xf>
    <xf numFmtId="164" fontId="2" fillId="0" borderId="3" xfId="4" applyNumberFormat="1" applyFont="1" applyBorder="1" applyAlignment="1">
      <alignment vertical="center"/>
    </xf>
    <xf numFmtId="164" fontId="2" fillId="0" borderId="0" xfId="4" applyNumberFormat="1" applyFont="1" applyBorder="1" applyAlignment="1">
      <alignment vertical="center"/>
    </xf>
    <xf numFmtId="4" fontId="2" fillId="0" borderId="4" xfId="4" applyNumberFormat="1" applyFont="1" applyBorder="1" applyAlignment="1">
      <alignment horizontal="right" vertical="center" wrapText="1"/>
    </xf>
    <xf numFmtId="164" fontId="2" fillId="0" borderId="4" xfId="4" applyNumberFormat="1" applyFont="1" applyBorder="1" applyAlignment="1">
      <alignment vertical="center" wrapText="1"/>
    </xf>
    <xf numFmtId="0" fontId="2" fillId="0" borderId="6" xfId="4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4" xfId="5" applyFont="1" applyBorder="1" applyAlignment="1">
      <alignment vertical="center" wrapText="1"/>
    </xf>
    <xf numFmtId="4" fontId="2" fillId="0" borderId="4" xfId="5" applyNumberFormat="1" applyFont="1" applyBorder="1" applyAlignment="1">
      <alignment vertical="center"/>
    </xf>
    <xf numFmtId="0" fontId="2" fillId="0" borderId="4" xfId="5" applyFont="1" applyBorder="1" applyAlignment="1">
      <alignment vertical="center"/>
    </xf>
    <xf numFmtId="164" fontId="2" fillId="0" borderId="4" xfId="5" applyNumberFormat="1" applyFont="1" applyBorder="1" applyAlignment="1">
      <alignment vertical="top" wrapText="1"/>
    </xf>
    <xf numFmtId="0" fontId="2" fillId="0" borderId="0" xfId="5" applyFont="1" applyAlignment="1">
      <alignment vertical="center"/>
    </xf>
    <xf numFmtId="4" fontId="8" fillId="0" borderId="4" xfId="4" applyNumberFormat="1" applyFont="1" applyBorder="1" applyAlignment="1">
      <alignment vertical="center" wrapText="1"/>
    </xf>
    <xf numFmtId="4" fontId="2" fillId="0" borderId="6" xfId="4" applyNumberFormat="1" applyFont="1" applyBorder="1" applyAlignment="1">
      <alignment vertical="center"/>
    </xf>
    <xf numFmtId="4" fontId="2" fillId="0" borderId="1" xfId="4" applyNumberFormat="1" applyFont="1" applyBorder="1" applyAlignment="1">
      <alignment vertical="center"/>
    </xf>
    <xf numFmtId="4" fontId="2" fillId="0" borderId="4" xfId="6" applyNumberFormat="1" applyFont="1" applyBorder="1" applyAlignment="1">
      <alignment vertical="center"/>
    </xf>
    <xf numFmtId="0" fontId="22" fillId="0" borderId="0" xfId="4" applyFont="1" applyAlignment="1">
      <alignment vertical="center"/>
    </xf>
    <xf numFmtId="0" fontId="1" fillId="0" borderId="0" xfId="4" applyAlignment="1">
      <alignment vertical="center"/>
    </xf>
    <xf numFmtId="0" fontId="7" fillId="0" borderId="0" xfId="4" applyFont="1" applyAlignment="1">
      <alignment vertical="center"/>
    </xf>
    <xf numFmtId="0" fontId="7" fillId="0" borderId="4" xfId="4" applyFont="1" applyBorder="1" applyAlignment="1">
      <alignment vertical="center" wrapText="1"/>
    </xf>
    <xf numFmtId="0" fontId="11" fillId="0" borderId="4" xfId="2" applyFont="1" applyBorder="1" applyAlignment="1">
      <alignment vertical="center"/>
    </xf>
    <xf numFmtId="4" fontId="10" fillId="0" borderId="4" xfId="3" applyNumberFormat="1" applyFont="1" applyBorder="1" applyAlignment="1">
      <alignment vertical="center"/>
    </xf>
    <xf numFmtId="4" fontId="7" fillId="0" borderId="4" xfId="2" applyNumberFormat="1" applyFont="1" applyBorder="1" applyAlignment="1">
      <alignment vertical="center"/>
    </xf>
    <xf numFmtId="0" fontId="14" fillId="0" borderId="5" xfId="2" applyNumberFormat="1" applyFont="1" applyBorder="1" applyAlignment="1">
      <alignment vertical="center"/>
    </xf>
    <xf numFmtId="43" fontId="13" fillId="0" borderId="4" xfId="3" applyFont="1" applyBorder="1" applyAlignment="1">
      <alignment vertical="center" wrapText="1"/>
    </xf>
    <xf numFmtId="4" fontId="14" fillId="0" borderId="4" xfId="2" applyNumberFormat="1" applyFont="1" applyBorder="1" applyAlignment="1">
      <alignment vertical="center"/>
    </xf>
    <xf numFmtId="0" fontId="14" fillId="0" borderId="4" xfId="2" applyFont="1" applyBorder="1" applyAlignment="1">
      <alignment vertical="center"/>
    </xf>
    <xf numFmtId="43" fontId="10" fillId="0" borderId="5" xfId="3" applyFont="1" applyBorder="1" applyAlignment="1">
      <alignment vertical="center" wrapText="1"/>
    </xf>
    <xf numFmtId="0" fontId="14" fillId="0" borderId="4" xfId="4" applyFont="1" applyBorder="1" applyAlignment="1">
      <alignment vertical="center" wrapText="1"/>
    </xf>
    <xf numFmtId="0" fontId="1" fillId="0" borderId="0" xfId="7" applyAlignment="1">
      <alignment vertical="center"/>
    </xf>
    <xf numFmtId="0" fontId="2" fillId="0" borderId="0" xfId="7" applyFont="1" applyAlignment="1">
      <alignment vertical="center"/>
    </xf>
    <xf numFmtId="0" fontId="26" fillId="0" borderId="0" xfId="7" applyFont="1" applyAlignment="1">
      <alignment vertical="center"/>
    </xf>
    <xf numFmtId="0" fontId="26" fillId="0" borderId="0" xfId="7" applyFont="1"/>
    <xf numFmtId="0" fontId="1" fillId="0" borderId="0" xfId="7" applyBorder="1" applyAlignment="1">
      <alignment vertical="center"/>
    </xf>
    <xf numFmtId="0" fontId="1" fillId="0" borderId="0" xfId="7" applyBorder="1" applyAlignment="1">
      <alignment horizontal="center" vertical="center"/>
    </xf>
    <xf numFmtId="0" fontId="27" fillId="0" borderId="29" xfId="7" applyFont="1" applyBorder="1" applyAlignment="1">
      <alignment vertical="center"/>
    </xf>
    <xf numFmtId="0" fontId="27" fillId="0" borderId="29" xfId="7" applyFont="1" applyBorder="1" applyAlignment="1">
      <alignment horizontal="center" vertical="center"/>
    </xf>
    <xf numFmtId="0" fontId="27" fillId="0" borderId="30" xfId="7" applyFont="1" applyBorder="1" applyAlignment="1">
      <alignment vertical="center"/>
    </xf>
    <xf numFmtId="0" fontId="27" fillId="0" borderId="30" xfId="7" applyFont="1" applyBorder="1" applyAlignment="1">
      <alignment horizontal="center" vertical="center"/>
    </xf>
    <xf numFmtId="0" fontId="27" fillId="0" borderId="30" xfId="7" applyFont="1" applyBorder="1" applyAlignment="1">
      <alignment vertical="center" wrapText="1"/>
    </xf>
    <xf numFmtId="0" fontId="27" fillId="0" borderId="31" xfId="7" applyFont="1" applyBorder="1" applyAlignment="1">
      <alignment vertical="center"/>
    </xf>
    <xf numFmtId="0" fontId="27" fillId="0" borderId="31" xfId="7" applyFont="1" applyBorder="1" applyAlignment="1">
      <alignment horizontal="center" vertical="center"/>
    </xf>
    <xf numFmtId="0" fontId="27" fillId="0" borderId="4" xfId="7" applyFont="1" applyBorder="1" applyAlignment="1">
      <alignment horizontal="center" vertical="center"/>
    </xf>
    <xf numFmtId="164" fontId="1" fillId="0" borderId="0" xfId="7" applyNumberFormat="1" applyAlignment="1">
      <alignment vertical="center"/>
    </xf>
    <xf numFmtId="41" fontId="27" fillId="0" borderId="30" xfId="7" applyNumberFormat="1" applyFont="1" applyBorder="1" applyAlignment="1">
      <alignment vertical="center"/>
    </xf>
    <xf numFmtId="0" fontId="28" fillId="0" borderId="0" xfId="7" applyFont="1" applyAlignment="1">
      <alignment vertical="center"/>
    </xf>
    <xf numFmtId="0" fontId="28" fillId="0" borderId="4" xfId="7" applyFont="1" applyBorder="1" applyAlignment="1">
      <alignment horizontal="center" vertical="center"/>
    </xf>
    <xf numFmtId="0" fontId="25" fillId="0" borderId="0" xfId="7" applyFont="1" applyAlignment="1">
      <alignment horizontal="right" vertical="top"/>
    </xf>
    <xf numFmtId="0" fontId="29" fillId="0" borderId="0" xfId="7" applyFont="1" applyAlignment="1">
      <alignment horizontal="left" vertical="center"/>
    </xf>
    <xf numFmtId="43" fontId="6" fillId="0" borderId="4" xfId="3" applyFont="1" applyBorder="1" applyAlignment="1">
      <alignment horizontal="left" vertical="top" wrapText="1"/>
    </xf>
    <xf numFmtId="0" fontId="13" fillId="0" borderId="4" xfId="3" applyNumberFormat="1" applyFont="1" applyBorder="1" applyAlignment="1">
      <alignment vertical="center"/>
    </xf>
    <xf numFmtId="0" fontId="11" fillId="0" borderId="4" xfId="2" applyNumberFormat="1" applyFont="1" applyBorder="1" applyAlignment="1">
      <alignment vertical="center"/>
    </xf>
    <xf numFmtId="0" fontId="10" fillId="0" borderId="4" xfId="3" applyNumberFormat="1" applyFont="1" applyBorder="1" applyAlignment="1">
      <alignment vertical="center"/>
    </xf>
    <xf numFmtId="0" fontId="10" fillId="0" borderId="4" xfId="3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center" vertical="center"/>
    </xf>
    <xf numFmtId="4" fontId="5" fillId="0" borderId="0" xfId="4" applyNumberFormat="1" applyFont="1" applyBorder="1" applyAlignment="1">
      <alignment vertical="center"/>
    </xf>
    <xf numFmtId="4" fontId="7" fillId="0" borderId="0" xfId="4" applyNumberFormat="1" applyFont="1" applyAlignment="1">
      <alignment vertical="center"/>
    </xf>
    <xf numFmtId="0" fontId="3" fillId="0" borderId="0" xfId="2" applyAlignment="1">
      <alignment horizontal="center"/>
    </xf>
    <xf numFmtId="3" fontId="30" fillId="0" borderId="0" xfId="3" applyNumberFormat="1" applyFont="1" applyBorder="1" applyAlignment="1">
      <alignment vertical="top"/>
    </xf>
    <xf numFmtId="0" fontId="8" fillId="0" borderId="0" xfId="1" applyFont="1" applyBorder="1" applyAlignment="1">
      <alignment horizontal="left" vertical="center"/>
    </xf>
    <xf numFmtId="4" fontId="31" fillId="0" borderId="4" xfId="3" applyNumberFormat="1" applyFont="1" applyFill="1" applyBorder="1" applyAlignment="1">
      <alignment vertical="center"/>
    </xf>
    <xf numFmtId="4" fontId="31" fillId="0" borderId="4" xfId="3" applyNumberFormat="1" applyFont="1" applyBorder="1" applyAlignment="1">
      <alignment vertical="center"/>
    </xf>
    <xf numFmtId="4" fontId="31" fillId="0" borderId="4" xfId="3" applyNumberFormat="1" applyFont="1" applyBorder="1" applyAlignment="1">
      <alignment horizontal="right" vertical="center"/>
    </xf>
    <xf numFmtId="0" fontId="3" fillId="0" borderId="0" xfId="2" applyFont="1"/>
    <xf numFmtId="4" fontId="30" fillId="0" borderId="4" xfId="3" applyNumberFormat="1" applyFont="1" applyBorder="1" applyAlignment="1">
      <alignment horizontal="right" vertical="top"/>
    </xf>
    <xf numFmtId="164" fontId="33" fillId="0" borderId="4" xfId="3" applyNumberFormat="1" applyFont="1" applyBorder="1" applyAlignment="1">
      <alignment horizontal="center" vertical="top"/>
    </xf>
    <xf numFmtId="0" fontId="8" fillId="0" borderId="4" xfId="1" applyFont="1" applyBorder="1" applyAlignment="1">
      <alignment horizontal="center" vertical="center"/>
    </xf>
    <xf numFmtId="4" fontId="31" fillId="0" borderId="4" xfId="3" applyNumberFormat="1" applyFont="1" applyBorder="1" applyAlignment="1">
      <alignment horizontal="right" vertical="top"/>
    </xf>
    <xf numFmtId="43" fontId="31" fillId="0" borderId="4" xfId="3" applyFont="1" applyBorder="1" applyAlignment="1">
      <alignment horizontal="left" vertical="center" wrapText="1"/>
    </xf>
    <xf numFmtId="0" fontId="8" fillId="0" borderId="4" xfId="8" applyFont="1" applyFill="1" applyBorder="1" applyAlignment="1">
      <alignment horizontal="left" vertical="center" wrapText="1"/>
    </xf>
    <xf numFmtId="0" fontId="8" fillId="0" borderId="4" xfId="8" applyFont="1" applyBorder="1" applyAlignment="1">
      <alignment vertical="center" wrapText="1"/>
    </xf>
    <xf numFmtId="0" fontId="8" fillId="0" borderId="4" xfId="2" applyFont="1" applyBorder="1" applyAlignment="1">
      <alignment horizontal="center" vertical="center"/>
    </xf>
    <xf numFmtId="0" fontId="32" fillId="0" borderId="4" xfId="8" applyFont="1" applyBorder="1" applyAlignment="1">
      <alignment horizontal="left" vertical="top" wrapText="1"/>
    </xf>
    <xf numFmtId="165" fontId="31" fillId="0" borderId="4" xfId="3" applyNumberFormat="1" applyFont="1" applyBorder="1" applyAlignment="1">
      <alignment horizontal="center" vertical="center"/>
    </xf>
    <xf numFmtId="164" fontId="30" fillId="0" borderId="4" xfId="3" applyNumberFormat="1" applyFont="1" applyBorder="1" applyAlignment="1">
      <alignment horizontal="center" vertical="top"/>
    </xf>
    <xf numFmtId="0" fontId="8" fillId="0" borderId="4" xfId="1" applyFont="1" applyBorder="1" applyAlignment="1">
      <alignment horizontal="left" vertical="center" wrapText="1"/>
    </xf>
    <xf numFmtId="43" fontId="30" fillId="0" borderId="4" xfId="3" applyFont="1" applyBorder="1" applyAlignment="1">
      <alignment horizontal="left" vertical="top" wrapText="1"/>
    </xf>
    <xf numFmtId="0" fontId="7" fillId="0" borderId="4" xfId="1" applyFont="1" applyBorder="1" applyAlignment="1">
      <alignment horizontal="center" vertical="center"/>
    </xf>
    <xf numFmtId="43" fontId="31" fillId="0" borderId="4" xfId="3" applyFont="1" applyBorder="1" applyAlignment="1">
      <alignment horizontal="left" vertical="top" wrapText="1"/>
    </xf>
    <xf numFmtId="49" fontId="30" fillId="0" borderId="4" xfId="3" applyNumberFormat="1" applyFont="1" applyBorder="1" applyAlignment="1">
      <alignment horizontal="center" vertical="top"/>
    </xf>
    <xf numFmtId="166" fontId="31" fillId="0" borderId="4" xfId="3" applyNumberFormat="1" applyFont="1" applyBorder="1" applyAlignment="1">
      <alignment horizontal="center" vertical="top"/>
    </xf>
    <xf numFmtId="43" fontId="30" fillId="0" borderId="4" xfId="3" applyFont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/>
    <xf numFmtId="0" fontId="5" fillId="0" borderId="38" xfId="1" applyFont="1" applyFill="1" applyBorder="1" applyAlignment="1"/>
    <xf numFmtId="0" fontId="4" fillId="0" borderId="0" xfId="2" applyFont="1" applyAlignment="1">
      <alignment horizontal="center"/>
    </xf>
    <xf numFmtId="0" fontId="36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" fillId="0" borderId="0" xfId="8"/>
    <xf numFmtId="167" fontId="34" fillId="2" borderId="1" xfId="8" applyNumberFormat="1" applyFont="1" applyFill="1" applyBorder="1" applyAlignment="1">
      <alignment horizontal="center" vertical="center" wrapText="1"/>
    </xf>
    <xf numFmtId="0" fontId="38" fillId="0" borderId="0" xfId="8" applyFont="1" applyAlignment="1">
      <alignment horizontal="center" vertical="center" wrapText="1"/>
    </xf>
    <xf numFmtId="0" fontId="34" fillId="0" borderId="38" xfId="8" applyFont="1" applyBorder="1" applyAlignment="1">
      <alignment horizontal="center" vertical="center" wrapText="1"/>
    </xf>
    <xf numFmtId="0" fontId="34" fillId="0" borderId="4" xfId="8" applyFont="1" applyBorder="1" applyAlignment="1">
      <alignment horizontal="center" vertical="center" wrapText="1"/>
    </xf>
    <xf numFmtId="0" fontId="34" fillId="0" borderId="1" xfId="8" applyNumberFormat="1" applyFont="1" applyBorder="1" applyAlignment="1">
      <alignment horizontal="center" vertical="center" wrapText="1"/>
    </xf>
    <xf numFmtId="49" fontId="32" fillId="0" borderId="7" xfId="8" applyNumberFormat="1" applyFont="1" applyBorder="1" applyAlignment="1">
      <alignment horizontal="center" vertical="top" wrapText="1"/>
    </xf>
    <xf numFmtId="0" fontId="32" fillId="0" borderId="4" xfId="8" applyFont="1" applyBorder="1" applyAlignment="1">
      <alignment vertical="top" wrapText="1"/>
    </xf>
    <xf numFmtId="0" fontId="32" fillId="0" borderId="5" xfId="8" applyFont="1" applyBorder="1" applyAlignment="1">
      <alignment horizontal="left" vertical="top" wrapText="1"/>
    </xf>
    <xf numFmtId="4" fontId="32" fillId="0" borderId="4" xfId="8" applyNumberFormat="1" applyFont="1" applyBorder="1" applyAlignment="1">
      <alignment horizontal="right" vertical="top" wrapText="1"/>
    </xf>
    <xf numFmtId="0" fontId="32" fillId="0" borderId="0" xfId="8" applyFont="1" applyAlignment="1">
      <alignment vertical="top" wrapText="1"/>
    </xf>
    <xf numFmtId="0" fontId="8" fillId="0" borderId="4" xfId="8" applyFont="1" applyBorder="1" applyAlignment="1">
      <alignment horizontal="center" vertical="top" wrapText="1"/>
    </xf>
    <xf numFmtId="49" fontId="8" fillId="0" borderId="7" xfId="8" applyNumberFormat="1" applyFont="1" applyBorder="1" applyAlignment="1">
      <alignment horizontal="center" vertical="top" wrapText="1"/>
    </xf>
    <xf numFmtId="0" fontId="8" fillId="0" borderId="4" xfId="8" applyFont="1" applyBorder="1" applyAlignment="1">
      <alignment horizontal="left" vertical="top" wrapText="1"/>
    </xf>
    <xf numFmtId="4" fontId="8" fillId="0" borderId="4" xfId="8" applyNumberFormat="1" applyFont="1" applyBorder="1" applyAlignment="1">
      <alignment horizontal="right" vertical="top" wrapText="1"/>
    </xf>
    <xf numFmtId="0" fontId="8" fillId="0" borderId="0" xfId="8" applyFont="1" applyAlignment="1">
      <alignment vertical="top" wrapText="1"/>
    </xf>
    <xf numFmtId="0" fontId="8" fillId="0" borderId="4" xfId="8" applyFont="1" applyBorder="1" applyAlignment="1">
      <alignment horizontal="center" vertical="center" wrapText="1"/>
    </xf>
    <xf numFmtId="4" fontId="8" fillId="0" borderId="4" xfId="8" applyNumberFormat="1" applyFont="1" applyBorder="1" applyAlignment="1">
      <alignment horizontal="right" vertical="center" wrapText="1"/>
    </xf>
    <xf numFmtId="4" fontId="2" fillId="0" borderId="4" xfId="8" applyNumberFormat="1" applyFont="1" applyBorder="1"/>
    <xf numFmtId="0" fontId="2" fillId="0" borderId="0" xfId="8" applyFont="1"/>
    <xf numFmtId="0" fontId="39" fillId="0" borderId="7" xfId="8" applyFont="1" applyBorder="1" applyAlignment="1">
      <alignment horizontal="center" vertical="top" wrapText="1"/>
    </xf>
    <xf numFmtId="0" fontId="39" fillId="0" borderId="4" xfId="8" applyFont="1" applyBorder="1" applyAlignment="1">
      <alignment vertical="top" wrapText="1"/>
    </xf>
    <xf numFmtId="0" fontId="39" fillId="0" borderId="5" xfId="8" applyFont="1" applyBorder="1" applyAlignment="1">
      <alignment horizontal="left" vertical="top" wrapText="1"/>
    </xf>
    <xf numFmtId="4" fontId="39" fillId="0" borderId="4" xfId="7" applyNumberFormat="1" applyFont="1" applyBorder="1" applyAlignment="1">
      <alignment horizontal="right" vertical="top" wrapText="1"/>
    </xf>
    <xf numFmtId="4" fontId="39" fillId="0" borderId="4" xfId="8" applyNumberFormat="1" applyFont="1" applyBorder="1" applyAlignment="1">
      <alignment horizontal="right" vertical="top" wrapText="1"/>
    </xf>
    <xf numFmtId="0" fontId="39" fillId="0" borderId="0" xfId="8" applyFont="1" applyAlignment="1">
      <alignment vertical="top" wrapText="1"/>
    </xf>
    <xf numFmtId="0" fontId="40" fillId="0" borderId="4" xfId="8" applyFont="1" applyBorder="1" applyAlignment="1">
      <alignment horizontal="center" vertical="top" wrapText="1"/>
    </xf>
    <xf numFmtId="0" fontId="40" fillId="0" borderId="3" xfId="8" applyFont="1" applyBorder="1" applyAlignment="1">
      <alignment horizontal="center" vertical="top" wrapText="1"/>
    </xf>
    <xf numFmtId="0" fontId="40" fillId="0" borderId="4" xfId="8" applyFont="1" applyBorder="1" applyAlignment="1">
      <alignment horizontal="left" vertical="top" wrapText="1"/>
    </xf>
    <xf numFmtId="4" fontId="40" fillId="0" borderId="4" xfId="7" applyNumberFormat="1" applyFont="1" applyBorder="1" applyAlignment="1">
      <alignment horizontal="right" vertical="top" wrapText="1"/>
    </xf>
    <xf numFmtId="4" fontId="40" fillId="0" borderId="4" xfId="8" applyNumberFormat="1" applyFont="1" applyBorder="1" applyAlignment="1">
      <alignment horizontal="right" vertical="top" wrapText="1"/>
    </xf>
    <xf numFmtId="0" fontId="40" fillId="0" borderId="0" xfId="8" applyFont="1" applyAlignment="1">
      <alignment vertical="top" wrapText="1"/>
    </xf>
    <xf numFmtId="0" fontId="40" fillId="0" borderId="4" xfId="8" applyFont="1" applyBorder="1" applyAlignment="1">
      <alignment horizontal="center" vertical="center" wrapText="1"/>
    </xf>
    <xf numFmtId="0" fontId="40" fillId="0" borderId="4" xfId="8" applyFont="1" applyFill="1" applyBorder="1" applyAlignment="1">
      <alignment horizontal="left" vertical="center" wrapText="1"/>
    </xf>
    <xf numFmtId="4" fontId="40" fillId="0" borderId="4" xfId="7" applyNumberFormat="1" applyFont="1" applyBorder="1" applyAlignment="1">
      <alignment horizontal="right" vertical="center" wrapText="1"/>
    </xf>
    <xf numFmtId="4" fontId="1" fillId="0" borderId="4" xfId="7" applyNumberFormat="1" applyBorder="1"/>
    <xf numFmtId="4" fontId="1" fillId="0" borderId="4" xfId="8" applyNumberFormat="1" applyBorder="1"/>
    <xf numFmtId="43" fontId="41" fillId="0" borderId="4" xfId="3" applyFont="1" applyBorder="1" applyAlignment="1">
      <alignment horizontal="left" vertical="center" wrapText="1"/>
    </xf>
    <xf numFmtId="4" fontId="41" fillId="0" borderId="4" xfId="3" applyNumberFormat="1" applyFont="1" applyBorder="1" applyAlignment="1">
      <alignment horizontal="right" vertical="top"/>
    </xf>
    <xf numFmtId="0" fontId="39" fillId="0" borderId="4" xfId="8" applyFont="1" applyBorder="1" applyAlignment="1">
      <alignment horizontal="center" vertical="top" wrapText="1"/>
    </xf>
    <xf numFmtId="0" fontId="39" fillId="0" borderId="4" xfId="8" applyFont="1" applyBorder="1" applyAlignment="1">
      <alignment horizontal="left" vertical="top" wrapText="1"/>
    </xf>
    <xf numFmtId="0" fontId="40" fillId="0" borderId="4" xfId="8" applyFont="1" applyBorder="1" applyAlignment="1">
      <alignment vertical="top" wrapText="1"/>
    </xf>
    <xf numFmtId="4" fontId="40" fillId="0" borderId="4" xfId="8" applyNumberFormat="1" applyFont="1" applyBorder="1" applyAlignment="1">
      <alignment horizontal="right" vertical="center" wrapText="1"/>
    </xf>
    <xf numFmtId="0" fontId="8" fillId="0" borderId="4" xfId="8" applyFont="1" applyBorder="1" applyAlignment="1">
      <alignment vertical="top" wrapText="1"/>
    </xf>
    <xf numFmtId="0" fontId="42" fillId="0" borderId="4" xfId="0" applyFont="1" applyBorder="1" applyAlignment="1">
      <alignment vertical="top" wrapText="1"/>
    </xf>
    <xf numFmtId="4" fontId="2" fillId="0" borderId="1" xfId="8" applyNumberFormat="1" applyFont="1" applyBorder="1"/>
    <xf numFmtId="4" fontId="40" fillId="0" borderId="4" xfId="7" applyNumberFormat="1" applyFont="1" applyBorder="1" applyAlignment="1">
      <alignment horizontal="left" vertical="top" wrapText="1"/>
    </xf>
    <xf numFmtId="4" fontId="40" fillId="0" borderId="4" xfId="8" applyNumberFormat="1" applyFont="1" applyBorder="1" applyAlignment="1">
      <alignment horizontal="left" vertical="top" wrapText="1"/>
    </xf>
    <xf numFmtId="0" fontId="40" fillId="0" borderId="4" xfId="8" applyFont="1" applyBorder="1" applyAlignment="1">
      <alignment vertical="center" wrapText="1"/>
    </xf>
    <xf numFmtId="43" fontId="40" fillId="0" borderId="4" xfId="3" applyFont="1" applyBorder="1"/>
    <xf numFmtId="4" fontId="43" fillId="0" borderId="0" xfId="3" applyNumberFormat="1" applyFont="1" applyBorder="1" applyAlignment="1">
      <alignment horizontal="left" vertical="top" wrapText="1"/>
    </xf>
    <xf numFmtId="4" fontId="1" fillId="0" borderId="1" xfId="7" applyNumberFormat="1" applyBorder="1"/>
    <xf numFmtId="4" fontId="1" fillId="0" borderId="1" xfId="8" applyNumberFormat="1" applyBorder="1"/>
    <xf numFmtId="4" fontId="24" fillId="0" borderId="4" xfId="8" applyNumberFormat="1" applyFont="1" applyBorder="1" applyAlignment="1">
      <alignment horizontal="right" vertical="top" wrapText="1"/>
    </xf>
    <xf numFmtId="0" fontId="44" fillId="0" borderId="0" xfId="8" applyFont="1" applyAlignment="1">
      <alignment vertical="top" wrapText="1"/>
    </xf>
    <xf numFmtId="0" fontId="1" fillId="0" borderId="0" xfId="8" applyAlignment="1">
      <alignment horizontal="center"/>
    </xf>
    <xf numFmtId="0" fontId="1" fillId="0" borderId="0" xfId="8" applyAlignment="1">
      <alignment horizontal="left"/>
    </xf>
    <xf numFmtId="0" fontId="23" fillId="0" borderId="0" xfId="1" applyFont="1" applyAlignment="1">
      <alignment vertical="center" wrapText="1"/>
    </xf>
    <xf numFmtId="0" fontId="34" fillId="2" borderId="4" xfId="7" applyFont="1" applyFill="1" applyBorder="1" applyAlignment="1">
      <alignment horizontal="center" vertical="center" wrapText="1"/>
    </xf>
    <xf numFmtId="0" fontId="34" fillId="2" borderId="4" xfId="7" applyFont="1" applyFill="1" applyBorder="1" applyAlignment="1">
      <alignment horizontal="center" vertical="center"/>
    </xf>
    <xf numFmtId="0" fontId="1" fillId="0" borderId="0" xfId="1" applyBorder="1" applyAlignment="1"/>
    <xf numFmtId="0" fontId="25" fillId="0" borderId="0" xfId="1" applyFont="1" applyBorder="1" applyAlignment="1"/>
    <xf numFmtId="0" fontId="1" fillId="0" borderId="0" xfId="7"/>
    <xf numFmtId="0" fontId="39" fillId="0" borderId="4" xfId="7" applyFont="1" applyBorder="1" applyAlignment="1">
      <alignment horizontal="center" vertical="top" wrapText="1"/>
    </xf>
    <xf numFmtId="0" fontId="39" fillId="0" borderId="4" xfId="7" applyFont="1" applyBorder="1" applyAlignment="1">
      <alignment horizontal="left" vertical="top" wrapText="1"/>
    </xf>
    <xf numFmtId="0" fontId="2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39" fillId="0" borderId="4" xfId="7" applyFont="1" applyBorder="1" applyAlignment="1">
      <alignment vertical="top" wrapText="1"/>
    </xf>
    <xf numFmtId="0" fontId="40" fillId="0" borderId="4" xfId="7" applyFont="1" applyBorder="1" applyAlignment="1">
      <alignment horizontal="center" vertical="top" wrapText="1"/>
    </xf>
    <xf numFmtId="0" fontId="40" fillId="0" borderId="4" xfId="7" applyFont="1" applyBorder="1" applyAlignment="1">
      <alignment vertical="top" wrapText="1"/>
    </xf>
    <xf numFmtId="0" fontId="34" fillId="0" borderId="4" xfId="7" applyFont="1" applyFill="1" applyBorder="1" applyAlignment="1">
      <alignment horizontal="center" vertical="center" wrapText="1"/>
    </xf>
    <xf numFmtId="43" fontId="41" fillId="0" borderId="4" xfId="3" applyFont="1" applyFill="1" applyBorder="1" applyAlignment="1">
      <alignment horizontal="left" vertical="top" wrapText="1"/>
    </xf>
    <xf numFmtId="43" fontId="13" fillId="0" borderId="4" xfId="3" applyFont="1" applyBorder="1" applyAlignment="1">
      <alignment horizontal="left" vertical="top" wrapText="1"/>
    </xf>
    <xf numFmtId="43" fontId="13" fillId="0" borderId="4" xfId="3" applyFont="1" applyFill="1" applyBorder="1" applyAlignment="1">
      <alignment horizontal="left" vertical="top" wrapText="1"/>
    </xf>
    <xf numFmtId="0" fontId="7" fillId="0" borderId="0" xfId="4" applyFont="1" applyBorder="1" applyAlignment="1">
      <alignment vertical="center" wrapText="1"/>
    </xf>
    <xf numFmtId="0" fontId="7" fillId="0" borderId="4" xfId="8" applyFont="1" applyBorder="1" applyAlignment="1">
      <alignment vertical="center" wrapText="1"/>
    </xf>
    <xf numFmtId="41" fontId="27" fillId="0" borderId="33" xfId="7" applyNumberFormat="1" applyFont="1" applyBorder="1" applyAlignment="1">
      <alignment vertical="center"/>
    </xf>
    <xf numFmtId="41" fontId="27" fillId="0" borderId="4" xfId="7" applyNumberFormat="1" applyFont="1" applyBorder="1" applyAlignment="1">
      <alignment vertical="center"/>
    </xf>
    <xf numFmtId="41" fontId="27" fillId="0" borderId="31" xfId="7" applyNumberFormat="1" applyFont="1" applyBorder="1" applyAlignment="1">
      <alignment vertical="center"/>
    </xf>
    <xf numFmtId="41" fontId="27" fillId="0" borderId="29" xfId="7" applyNumberFormat="1" applyFont="1" applyBorder="1" applyAlignment="1">
      <alignment vertical="center"/>
    </xf>
    <xf numFmtId="41" fontId="27" fillId="0" borderId="32" xfId="7" applyNumberFormat="1" applyFont="1" applyBorder="1" applyAlignment="1">
      <alignment vertical="center"/>
    </xf>
    <xf numFmtId="0" fontId="14" fillId="0" borderId="4" xfId="8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32" fillId="0" borderId="7" xfId="1" applyFont="1" applyBorder="1" applyAlignment="1">
      <alignment horizontal="left" vertical="center"/>
    </xf>
    <xf numFmtId="0" fontId="32" fillId="0" borderId="5" xfId="1" applyFont="1" applyBorder="1" applyAlignment="1">
      <alignment horizontal="left" vertical="center"/>
    </xf>
    <xf numFmtId="0" fontId="32" fillId="0" borderId="4" xfId="1" applyFont="1" applyFill="1" applyBorder="1" applyAlignment="1">
      <alignment horizontal="left" vertical="center"/>
    </xf>
    <xf numFmtId="0" fontId="37" fillId="0" borderId="0" xfId="1" applyFont="1" applyAlignment="1">
      <alignment horizontal="center"/>
    </xf>
    <xf numFmtId="0" fontId="35" fillId="0" borderId="0" xfId="2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5" fillId="0" borderId="38" xfId="1" applyFont="1" applyFill="1" applyBorder="1" applyAlignment="1">
      <alignment horizontal="center" vertical="center"/>
    </xf>
    <xf numFmtId="0" fontId="2" fillId="0" borderId="36" xfId="1" applyFont="1" applyFill="1" applyBorder="1" applyAlignment="1"/>
    <xf numFmtId="0" fontId="2" fillId="0" borderId="35" xfId="1" applyFont="1" applyFill="1" applyBorder="1" applyAlignment="1"/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5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2" applyNumberFormat="1" applyFont="1" applyBorder="1" applyAlignment="1">
      <alignment horizontal="left" vertical="center"/>
    </xf>
    <xf numFmtId="0" fontId="14" fillId="0" borderId="6" xfId="2" applyNumberFormat="1" applyFont="1" applyBorder="1" applyAlignment="1">
      <alignment horizontal="left" vertical="center"/>
    </xf>
    <xf numFmtId="0" fontId="14" fillId="0" borderId="5" xfId="2" applyNumberFormat="1" applyFont="1" applyBorder="1" applyAlignment="1">
      <alignment horizontal="left" vertical="center"/>
    </xf>
    <xf numFmtId="0" fontId="14" fillId="0" borderId="7" xfId="2" applyNumberFormat="1" applyFont="1" applyFill="1" applyBorder="1" applyAlignment="1">
      <alignment horizontal="left" vertical="center"/>
    </xf>
    <xf numFmtId="0" fontId="14" fillId="0" borderId="6" xfId="2" applyNumberFormat="1" applyFont="1" applyFill="1" applyBorder="1" applyAlignment="1">
      <alignment horizontal="left" vertical="center"/>
    </xf>
    <xf numFmtId="0" fontId="14" fillId="0" borderId="5" xfId="2" applyNumberFormat="1" applyFont="1" applyFill="1" applyBorder="1" applyAlignment="1">
      <alignment horizontal="left" vertical="center"/>
    </xf>
    <xf numFmtId="0" fontId="9" fillId="0" borderId="0" xfId="4" applyFont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0" fontId="5" fillId="0" borderId="4" xfId="4" applyFont="1" applyFill="1" applyBorder="1" applyAlignment="1">
      <alignment horizontal="center" vertical="center" wrapText="1"/>
    </xf>
    <xf numFmtId="0" fontId="5" fillId="0" borderId="7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4" fontId="40" fillId="0" borderId="7" xfId="7" applyNumberFormat="1" applyFont="1" applyBorder="1" applyAlignment="1">
      <alignment horizontal="center" vertical="center" wrapText="1"/>
    </xf>
    <xf numFmtId="4" fontId="40" fillId="0" borderId="5" xfId="7" applyNumberFormat="1" applyFont="1" applyBorder="1" applyAlignment="1">
      <alignment horizontal="center" vertical="center" wrapText="1"/>
    </xf>
    <xf numFmtId="167" fontId="34" fillId="2" borderId="7" xfId="8" applyNumberFormat="1" applyFont="1" applyFill="1" applyBorder="1" applyAlignment="1">
      <alignment horizontal="center" vertical="center" wrapText="1"/>
    </xf>
    <xf numFmtId="167" fontId="34" fillId="2" borderId="5" xfId="8" applyNumberFormat="1" applyFont="1" applyFill="1" applyBorder="1" applyAlignment="1">
      <alignment horizontal="center" vertical="center" wrapText="1"/>
    </xf>
    <xf numFmtId="0" fontId="24" fillId="0" borderId="7" xfId="8" applyFont="1" applyBorder="1" applyAlignment="1">
      <alignment horizontal="center" vertical="top" wrapText="1"/>
    </xf>
    <xf numFmtId="0" fontId="24" fillId="0" borderId="6" xfId="8" applyFont="1" applyBorder="1" applyAlignment="1">
      <alignment horizontal="center" vertical="top" wrapText="1"/>
    </xf>
    <xf numFmtId="0" fontId="24" fillId="0" borderId="5" xfId="8" applyFont="1" applyBorder="1" applyAlignment="1">
      <alignment horizontal="center" vertical="top" wrapText="1"/>
    </xf>
    <xf numFmtId="0" fontId="24" fillId="0" borderId="28" xfId="1" applyFont="1" applyBorder="1" applyAlignment="1">
      <alignment horizontal="center" vertical="center" wrapText="1"/>
    </xf>
    <xf numFmtId="167" fontId="34" fillId="2" borderId="4" xfId="7" applyNumberFormat="1" applyFont="1" applyFill="1" applyBorder="1" applyAlignment="1">
      <alignment horizontal="center" vertical="center" wrapText="1"/>
    </xf>
    <xf numFmtId="4" fontId="39" fillId="0" borderId="7" xfId="7" applyNumberFormat="1" applyFont="1" applyBorder="1" applyAlignment="1">
      <alignment horizontal="center" vertical="top" wrapText="1"/>
    </xf>
    <xf numFmtId="4" fontId="39" fillId="0" borderId="5" xfId="7" applyNumberFormat="1" applyFont="1" applyBorder="1" applyAlignment="1">
      <alignment horizontal="center" vertical="top" wrapText="1"/>
    </xf>
    <xf numFmtId="4" fontId="40" fillId="0" borderId="7" xfId="7" applyNumberFormat="1" applyFont="1" applyBorder="1" applyAlignment="1">
      <alignment horizontal="center" vertical="top" wrapText="1"/>
    </xf>
    <xf numFmtId="4" fontId="40" fillId="0" borderId="5" xfId="7" applyNumberFormat="1" applyFont="1" applyBorder="1" applyAlignment="1">
      <alignment horizontal="center" vertical="top" wrapText="1"/>
    </xf>
    <xf numFmtId="0" fontId="23" fillId="0" borderId="0" xfId="8" applyFont="1" applyBorder="1" applyAlignment="1">
      <alignment horizontal="center" vertical="center" wrapText="1"/>
    </xf>
    <xf numFmtId="0" fontId="34" fillId="2" borderId="1" xfId="8" applyFont="1" applyFill="1" applyBorder="1" applyAlignment="1">
      <alignment horizontal="center" vertical="center" wrapText="1"/>
    </xf>
    <xf numFmtId="0" fontId="34" fillId="2" borderId="3" xfId="8" applyFont="1" applyFill="1" applyBorder="1" applyAlignment="1">
      <alignment horizontal="center" vertical="center" wrapText="1"/>
    </xf>
    <xf numFmtId="0" fontId="34" fillId="2" borderId="1" xfId="8" applyFont="1" applyFill="1" applyBorder="1" applyAlignment="1">
      <alignment horizontal="center" vertical="center"/>
    </xf>
    <xf numFmtId="0" fontId="34" fillId="2" borderId="3" xfId="8" applyFont="1" applyFill="1" applyBorder="1" applyAlignment="1">
      <alignment horizontal="center" vertical="center"/>
    </xf>
    <xf numFmtId="0" fontId="24" fillId="0" borderId="4" xfId="7" applyFont="1" applyBorder="1" applyAlignment="1">
      <alignment horizontal="center" vertical="center"/>
    </xf>
    <xf numFmtId="0" fontId="23" fillId="0" borderId="0" xfId="7" applyFont="1" applyAlignment="1">
      <alignment horizontal="center" vertical="center"/>
    </xf>
    <xf numFmtId="0" fontId="24" fillId="2" borderId="4" xfId="7" applyFont="1" applyFill="1" applyBorder="1" applyAlignment="1">
      <alignment horizontal="center" vertical="center"/>
    </xf>
    <xf numFmtId="0" fontId="24" fillId="2" borderId="4" xfId="7" applyFont="1" applyFill="1" applyBorder="1" applyAlignment="1">
      <alignment horizontal="center" vertical="center" wrapText="1"/>
    </xf>
    <xf numFmtId="0" fontId="24" fillId="2" borderId="1" xfId="7" applyFont="1" applyFill="1" applyBorder="1" applyAlignment="1">
      <alignment horizontal="center" vertical="center" wrapText="1"/>
    </xf>
    <xf numFmtId="0" fontId="24" fillId="2" borderId="2" xfId="7" applyFont="1" applyFill="1" applyBorder="1" applyAlignment="1">
      <alignment horizontal="center" vertical="center"/>
    </xf>
    <xf numFmtId="0" fontId="24" fillId="2" borderId="3" xfId="7" applyFont="1" applyFill="1" applyBorder="1" applyAlignment="1">
      <alignment horizontal="center" vertical="center"/>
    </xf>
  </cellXfs>
  <cellStyles count="9">
    <cellStyle name="Dziesiętny 2" xfId="3"/>
    <cellStyle name="Normalny" xfId="0" builtinId="0"/>
    <cellStyle name="Normalny 2" xfId="1"/>
    <cellStyle name="Normalny_Kopia Projekt Uchwała budżetowa na rok 2012 załączniki 1,2,3,4+T1,T2,T2a,T3 roboczy" xfId="7"/>
    <cellStyle name="Normalny_planowane dochody i wydatki  2011 r z podziałem." xfId="2"/>
    <cellStyle name="Normalny_Uchwała Budżetowa na rok 2013 załączniki" xfId="5"/>
    <cellStyle name="Normalny_Uchwała Budżetowa na rok 2014 Gminy Sobienie Jeziory Nr XXVII.160.13 z dn.30.12.2013 r. załączniki" xfId="6"/>
    <cellStyle name="Normalny_Uchwała Rady Gminy Nr XVII.100.12 z dn. 27.09.2012 r. T1,T2,T2a+zał.1" xfId="4"/>
    <cellStyle name="Normalny_Zarządzenie Wójta Nr 3 z dn. 13.02.2012 r. załącznik 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/>
  </sheetViews>
  <sheetFormatPr defaultColWidth="10.33203125" defaultRowHeight="13.8"/>
  <cols>
    <col min="1" max="1" width="8.6640625" style="116" customWidth="1"/>
    <col min="2" max="2" width="43.33203125" style="2" customWidth="1"/>
    <col min="3" max="3" width="13.33203125" style="116" customWidth="1"/>
    <col min="4" max="4" width="12.5546875" style="116" customWidth="1"/>
    <col min="5" max="5" width="12.44140625" style="2" customWidth="1"/>
    <col min="6" max="6" width="11.6640625" style="2" customWidth="1"/>
    <col min="7" max="256" width="10.33203125" style="2"/>
    <col min="257" max="257" width="8.6640625" style="2" customWidth="1"/>
    <col min="258" max="258" width="47.5546875" style="2" customWidth="1"/>
    <col min="259" max="259" width="13.33203125" style="2" customWidth="1"/>
    <col min="260" max="260" width="12.5546875" style="2" customWidth="1"/>
    <col min="261" max="261" width="12.44140625" style="2" customWidth="1"/>
    <col min="262" max="262" width="11.6640625" style="2" customWidth="1"/>
    <col min="263" max="512" width="10.33203125" style="2"/>
    <col min="513" max="513" width="8.6640625" style="2" customWidth="1"/>
    <col min="514" max="514" width="47.5546875" style="2" customWidth="1"/>
    <col min="515" max="515" width="13.33203125" style="2" customWidth="1"/>
    <col min="516" max="516" width="12.5546875" style="2" customWidth="1"/>
    <col min="517" max="517" width="12.44140625" style="2" customWidth="1"/>
    <col min="518" max="518" width="11.6640625" style="2" customWidth="1"/>
    <col min="519" max="768" width="10.33203125" style="2"/>
    <col min="769" max="769" width="8.6640625" style="2" customWidth="1"/>
    <col min="770" max="770" width="47.5546875" style="2" customWidth="1"/>
    <col min="771" max="771" width="13.33203125" style="2" customWidth="1"/>
    <col min="772" max="772" width="12.5546875" style="2" customWidth="1"/>
    <col min="773" max="773" width="12.44140625" style="2" customWidth="1"/>
    <col min="774" max="774" width="11.6640625" style="2" customWidth="1"/>
    <col min="775" max="1024" width="10.33203125" style="2"/>
    <col min="1025" max="1025" width="8.6640625" style="2" customWidth="1"/>
    <col min="1026" max="1026" width="47.5546875" style="2" customWidth="1"/>
    <col min="1027" max="1027" width="13.33203125" style="2" customWidth="1"/>
    <col min="1028" max="1028" width="12.5546875" style="2" customWidth="1"/>
    <col min="1029" max="1029" width="12.44140625" style="2" customWidth="1"/>
    <col min="1030" max="1030" width="11.6640625" style="2" customWidth="1"/>
    <col min="1031" max="1280" width="10.33203125" style="2"/>
    <col min="1281" max="1281" width="8.6640625" style="2" customWidth="1"/>
    <col min="1282" max="1282" width="47.5546875" style="2" customWidth="1"/>
    <col min="1283" max="1283" width="13.33203125" style="2" customWidth="1"/>
    <col min="1284" max="1284" width="12.5546875" style="2" customWidth="1"/>
    <col min="1285" max="1285" width="12.44140625" style="2" customWidth="1"/>
    <col min="1286" max="1286" width="11.6640625" style="2" customWidth="1"/>
    <col min="1287" max="1536" width="10.33203125" style="2"/>
    <col min="1537" max="1537" width="8.6640625" style="2" customWidth="1"/>
    <col min="1538" max="1538" width="47.5546875" style="2" customWidth="1"/>
    <col min="1539" max="1539" width="13.33203125" style="2" customWidth="1"/>
    <col min="1540" max="1540" width="12.5546875" style="2" customWidth="1"/>
    <col min="1541" max="1541" width="12.44140625" style="2" customWidth="1"/>
    <col min="1542" max="1542" width="11.6640625" style="2" customWidth="1"/>
    <col min="1543" max="1792" width="10.33203125" style="2"/>
    <col min="1793" max="1793" width="8.6640625" style="2" customWidth="1"/>
    <col min="1794" max="1794" width="47.5546875" style="2" customWidth="1"/>
    <col min="1795" max="1795" width="13.33203125" style="2" customWidth="1"/>
    <col min="1796" max="1796" width="12.5546875" style="2" customWidth="1"/>
    <col min="1797" max="1797" width="12.44140625" style="2" customWidth="1"/>
    <col min="1798" max="1798" width="11.6640625" style="2" customWidth="1"/>
    <col min="1799" max="2048" width="10.33203125" style="2"/>
    <col min="2049" max="2049" width="8.6640625" style="2" customWidth="1"/>
    <col min="2050" max="2050" width="47.5546875" style="2" customWidth="1"/>
    <col min="2051" max="2051" width="13.33203125" style="2" customWidth="1"/>
    <col min="2052" max="2052" width="12.5546875" style="2" customWidth="1"/>
    <col min="2053" max="2053" width="12.44140625" style="2" customWidth="1"/>
    <col min="2054" max="2054" width="11.6640625" style="2" customWidth="1"/>
    <col min="2055" max="2304" width="10.33203125" style="2"/>
    <col min="2305" max="2305" width="8.6640625" style="2" customWidth="1"/>
    <col min="2306" max="2306" width="47.5546875" style="2" customWidth="1"/>
    <col min="2307" max="2307" width="13.33203125" style="2" customWidth="1"/>
    <col min="2308" max="2308" width="12.5546875" style="2" customWidth="1"/>
    <col min="2309" max="2309" width="12.44140625" style="2" customWidth="1"/>
    <col min="2310" max="2310" width="11.6640625" style="2" customWidth="1"/>
    <col min="2311" max="2560" width="10.33203125" style="2"/>
    <col min="2561" max="2561" width="8.6640625" style="2" customWidth="1"/>
    <col min="2562" max="2562" width="47.5546875" style="2" customWidth="1"/>
    <col min="2563" max="2563" width="13.33203125" style="2" customWidth="1"/>
    <col min="2564" max="2564" width="12.5546875" style="2" customWidth="1"/>
    <col min="2565" max="2565" width="12.44140625" style="2" customWidth="1"/>
    <col min="2566" max="2566" width="11.6640625" style="2" customWidth="1"/>
    <col min="2567" max="2816" width="10.33203125" style="2"/>
    <col min="2817" max="2817" width="8.6640625" style="2" customWidth="1"/>
    <col min="2818" max="2818" width="47.5546875" style="2" customWidth="1"/>
    <col min="2819" max="2819" width="13.33203125" style="2" customWidth="1"/>
    <col min="2820" max="2820" width="12.5546875" style="2" customWidth="1"/>
    <col min="2821" max="2821" width="12.44140625" style="2" customWidth="1"/>
    <col min="2822" max="2822" width="11.6640625" style="2" customWidth="1"/>
    <col min="2823" max="3072" width="10.33203125" style="2"/>
    <col min="3073" max="3073" width="8.6640625" style="2" customWidth="1"/>
    <col min="3074" max="3074" width="47.5546875" style="2" customWidth="1"/>
    <col min="3075" max="3075" width="13.33203125" style="2" customWidth="1"/>
    <col min="3076" max="3076" width="12.5546875" style="2" customWidth="1"/>
    <col min="3077" max="3077" width="12.44140625" style="2" customWidth="1"/>
    <col min="3078" max="3078" width="11.6640625" style="2" customWidth="1"/>
    <col min="3079" max="3328" width="10.33203125" style="2"/>
    <col min="3329" max="3329" width="8.6640625" style="2" customWidth="1"/>
    <col min="3330" max="3330" width="47.5546875" style="2" customWidth="1"/>
    <col min="3331" max="3331" width="13.33203125" style="2" customWidth="1"/>
    <col min="3332" max="3332" width="12.5546875" style="2" customWidth="1"/>
    <col min="3333" max="3333" width="12.44140625" style="2" customWidth="1"/>
    <col min="3334" max="3334" width="11.6640625" style="2" customWidth="1"/>
    <col min="3335" max="3584" width="10.33203125" style="2"/>
    <col min="3585" max="3585" width="8.6640625" style="2" customWidth="1"/>
    <col min="3586" max="3586" width="47.5546875" style="2" customWidth="1"/>
    <col min="3587" max="3587" width="13.33203125" style="2" customWidth="1"/>
    <col min="3588" max="3588" width="12.5546875" style="2" customWidth="1"/>
    <col min="3589" max="3589" width="12.44140625" style="2" customWidth="1"/>
    <col min="3590" max="3590" width="11.6640625" style="2" customWidth="1"/>
    <col min="3591" max="3840" width="10.33203125" style="2"/>
    <col min="3841" max="3841" width="8.6640625" style="2" customWidth="1"/>
    <col min="3842" max="3842" width="47.5546875" style="2" customWidth="1"/>
    <col min="3843" max="3843" width="13.33203125" style="2" customWidth="1"/>
    <col min="3844" max="3844" width="12.5546875" style="2" customWidth="1"/>
    <col min="3845" max="3845" width="12.44140625" style="2" customWidth="1"/>
    <col min="3846" max="3846" width="11.6640625" style="2" customWidth="1"/>
    <col min="3847" max="4096" width="10.33203125" style="2"/>
    <col min="4097" max="4097" width="8.6640625" style="2" customWidth="1"/>
    <col min="4098" max="4098" width="47.5546875" style="2" customWidth="1"/>
    <col min="4099" max="4099" width="13.33203125" style="2" customWidth="1"/>
    <col min="4100" max="4100" width="12.5546875" style="2" customWidth="1"/>
    <col min="4101" max="4101" width="12.44140625" style="2" customWidth="1"/>
    <col min="4102" max="4102" width="11.6640625" style="2" customWidth="1"/>
    <col min="4103" max="4352" width="10.33203125" style="2"/>
    <col min="4353" max="4353" width="8.6640625" style="2" customWidth="1"/>
    <col min="4354" max="4354" width="47.5546875" style="2" customWidth="1"/>
    <col min="4355" max="4355" width="13.33203125" style="2" customWidth="1"/>
    <col min="4356" max="4356" width="12.5546875" style="2" customWidth="1"/>
    <col min="4357" max="4357" width="12.44140625" style="2" customWidth="1"/>
    <col min="4358" max="4358" width="11.6640625" style="2" customWidth="1"/>
    <col min="4359" max="4608" width="10.33203125" style="2"/>
    <col min="4609" max="4609" width="8.6640625" style="2" customWidth="1"/>
    <col min="4610" max="4610" width="47.5546875" style="2" customWidth="1"/>
    <col min="4611" max="4611" width="13.33203125" style="2" customWidth="1"/>
    <col min="4612" max="4612" width="12.5546875" style="2" customWidth="1"/>
    <col min="4613" max="4613" width="12.44140625" style="2" customWidth="1"/>
    <col min="4614" max="4614" width="11.6640625" style="2" customWidth="1"/>
    <col min="4615" max="4864" width="10.33203125" style="2"/>
    <col min="4865" max="4865" width="8.6640625" style="2" customWidth="1"/>
    <col min="4866" max="4866" width="47.5546875" style="2" customWidth="1"/>
    <col min="4867" max="4867" width="13.33203125" style="2" customWidth="1"/>
    <col min="4868" max="4868" width="12.5546875" style="2" customWidth="1"/>
    <col min="4869" max="4869" width="12.44140625" style="2" customWidth="1"/>
    <col min="4870" max="4870" width="11.6640625" style="2" customWidth="1"/>
    <col min="4871" max="5120" width="10.33203125" style="2"/>
    <col min="5121" max="5121" width="8.6640625" style="2" customWidth="1"/>
    <col min="5122" max="5122" width="47.5546875" style="2" customWidth="1"/>
    <col min="5123" max="5123" width="13.33203125" style="2" customWidth="1"/>
    <col min="5124" max="5124" width="12.5546875" style="2" customWidth="1"/>
    <col min="5125" max="5125" width="12.44140625" style="2" customWidth="1"/>
    <col min="5126" max="5126" width="11.6640625" style="2" customWidth="1"/>
    <col min="5127" max="5376" width="10.33203125" style="2"/>
    <col min="5377" max="5377" width="8.6640625" style="2" customWidth="1"/>
    <col min="5378" max="5378" width="47.5546875" style="2" customWidth="1"/>
    <col min="5379" max="5379" width="13.33203125" style="2" customWidth="1"/>
    <col min="5380" max="5380" width="12.5546875" style="2" customWidth="1"/>
    <col min="5381" max="5381" width="12.44140625" style="2" customWidth="1"/>
    <col min="5382" max="5382" width="11.6640625" style="2" customWidth="1"/>
    <col min="5383" max="5632" width="10.33203125" style="2"/>
    <col min="5633" max="5633" width="8.6640625" style="2" customWidth="1"/>
    <col min="5634" max="5634" width="47.5546875" style="2" customWidth="1"/>
    <col min="5635" max="5635" width="13.33203125" style="2" customWidth="1"/>
    <col min="5636" max="5636" width="12.5546875" style="2" customWidth="1"/>
    <col min="5637" max="5637" width="12.44140625" style="2" customWidth="1"/>
    <col min="5638" max="5638" width="11.6640625" style="2" customWidth="1"/>
    <col min="5639" max="5888" width="10.33203125" style="2"/>
    <col min="5889" max="5889" width="8.6640625" style="2" customWidth="1"/>
    <col min="5890" max="5890" width="47.5546875" style="2" customWidth="1"/>
    <col min="5891" max="5891" width="13.33203125" style="2" customWidth="1"/>
    <col min="5892" max="5892" width="12.5546875" style="2" customWidth="1"/>
    <col min="5893" max="5893" width="12.44140625" style="2" customWidth="1"/>
    <col min="5894" max="5894" width="11.6640625" style="2" customWidth="1"/>
    <col min="5895" max="6144" width="10.33203125" style="2"/>
    <col min="6145" max="6145" width="8.6640625" style="2" customWidth="1"/>
    <col min="6146" max="6146" width="47.5546875" style="2" customWidth="1"/>
    <col min="6147" max="6147" width="13.33203125" style="2" customWidth="1"/>
    <col min="6148" max="6148" width="12.5546875" style="2" customWidth="1"/>
    <col min="6149" max="6149" width="12.44140625" style="2" customWidth="1"/>
    <col min="6150" max="6150" width="11.6640625" style="2" customWidth="1"/>
    <col min="6151" max="6400" width="10.33203125" style="2"/>
    <col min="6401" max="6401" width="8.6640625" style="2" customWidth="1"/>
    <col min="6402" max="6402" width="47.5546875" style="2" customWidth="1"/>
    <col min="6403" max="6403" width="13.33203125" style="2" customWidth="1"/>
    <col min="6404" max="6404" width="12.5546875" style="2" customWidth="1"/>
    <col min="6405" max="6405" width="12.44140625" style="2" customWidth="1"/>
    <col min="6406" max="6406" width="11.6640625" style="2" customWidth="1"/>
    <col min="6407" max="6656" width="10.33203125" style="2"/>
    <col min="6657" max="6657" width="8.6640625" style="2" customWidth="1"/>
    <col min="6658" max="6658" width="47.5546875" style="2" customWidth="1"/>
    <col min="6659" max="6659" width="13.33203125" style="2" customWidth="1"/>
    <col min="6660" max="6660" width="12.5546875" style="2" customWidth="1"/>
    <col min="6661" max="6661" width="12.44140625" style="2" customWidth="1"/>
    <col min="6662" max="6662" width="11.6640625" style="2" customWidth="1"/>
    <col min="6663" max="6912" width="10.33203125" style="2"/>
    <col min="6913" max="6913" width="8.6640625" style="2" customWidth="1"/>
    <col min="6914" max="6914" width="47.5546875" style="2" customWidth="1"/>
    <col min="6915" max="6915" width="13.33203125" style="2" customWidth="1"/>
    <col min="6916" max="6916" width="12.5546875" style="2" customWidth="1"/>
    <col min="6917" max="6917" width="12.44140625" style="2" customWidth="1"/>
    <col min="6918" max="6918" width="11.6640625" style="2" customWidth="1"/>
    <col min="6919" max="7168" width="10.33203125" style="2"/>
    <col min="7169" max="7169" width="8.6640625" style="2" customWidth="1"/>
    <col min="7170" max="7170" width="47.5546875" style="2" customWidth="1"/>
    <col min="7171" max="7171" width="13.33203125" style="2" customWidth="1"/>
    <col min="7172" max="7172" width="12.5546875" style="2" customWidth="1"/>
    <col min="7173" max="7173" width="12.44140625" style="2" customWidth="1"/>
    <col min="7174" max="7174" width="11.6640625" style="2" customWidth="1"/>
    <col min="7175" max="7424" width="10.33203125" style="2"/>
    <col min="7425" max="7425" width="8.6640625" style="2" customWidth="1"/>
    <col min="7426" max="7426" width="47.5546875" style="2" customWidth="1"/>
    <col min="7427" max="7427" width="13.33203125" style="2" customWidth="1"/>
    <col min="7428" max="7428" width="12.5546875" style="2" customWidth="1"/>
    <col min="7429" max="7429" width="12.44140625" style="2" customWidth="1"/>
    <col min="7430" max="7430" width="11.6640625" style="2" customWidth="1"/>
    <col min="7431" max="7680" width="10.33203125" style="2"/>
    <col min="7681" max="7681" width="8.6640625" style="2" customWidth="1"/>
    <col min="7682" max="7682" width="47.5546875" style="2" customWidth="1"/>
    <col min="7683" max="7683" width="13.33203125" style="2" customWidth="1"/>
    <col min="7684" max="7684" width="12.5546875" style="2" customWidth="1"/>
    <col min="7685" max="7685" width="12.44140625" style="2" customWidth="1"/>
    <col min="7686" max="7686" width="11.6640625" style="2" customWidth="1"/>
    <col min="7687" max="7936" width="10.33203125" style="2"/>
    <col min="7937" max="7937" width="8.6640625" style="2" customWidth="1"/>
    <col min="7938" max="7938" width="47.5546875" style="2" customWidth="1"/>
    <col min="7939" max="7939" width="13.33203125" style="2" customWidth="1"/>
    <col min="7940" max="7940" width="12.5546875" style="2" customWidth="1"/>
    <col min="7941" max="7941" width="12.44140625" style="2" customWidth="1"/>
    <col min="7942" max="7942" width="11.6640625" style="2" customWidth="1"/>
    <col min="7943" max="8192" width="10.33203125" style="2"/>
    <col min="8193" max="8193" width="8.6640625" style="2" customWidth="1"/>
    <col min="8194" max="8194" width="47.5546875" style="2" customWidth="1"/>
    <col min="8195" max="8195" width="13.33203125" style="2" customWidth="1"/>
    <col min="8196" max="8196" width="12.5546875" style="2" customWidth="1"/>
    <col min="8197" max="8197" width="12.44140625" style="2" customWidth="1"/>
    <col min="8198" max="8198" width="11.6640625" style="2" customWidth="1"/>
    <col min="8199" max="8448" width="10.33203125" style="2"/>
    <col min="8449" max="8449" width="8.6640625" style="2" customWidth="1"/>
    <col min="8450" max="8450" width="47.5546875" style="2" customWidth="1"/>
    <col min="8451" max="8451" width="13.33203125" style="2" customWidth="1"/>
    <col min="8452" max="8452" width="12.5546875" style="2" customWidth="1"/>
    <col min="8453" max="8453" width="12.44140625" style="2" customWidth="1"/>
    <col min="8454" max="8454" width="11.6640625" style="2" customWidth="1"/>
    <col min="8455" max="8704" width="10.33203125" style="2"/>
    <col min="8705" max="8705" width="8.6640625" style="2" customWidth="1"/>
    <col min="8706" max="8706" width="47.5546875" style="2" customWidth="1"/>
    <col min="8707" max="8707" width="13.33203125" style="2" customWidth="1"/>
    <col min="8708" max="8708" width="12.5546875" style="2" customWidth="1"/>
    <col min="8709" max="8709" width="12.44140625" style="2" customWidth="1"/>
    <col min="8710" max="8710" width="11.6640625" style="2" customWidth="1"/>
    <col min="8711" max="8960" width="10.33203125" style="2"/>
    <col min="8961" max="8961" width="8.6640625" style="2" customWidth="1"/>
    <col min="8962" max="8962" width="47.5546875" style="2" customWidth="1"/>
    <col min="8963" max="8963" width="13.33203125" style="2" customWidth="1"/>
    <col min="8964" max="8964" width="12.5546875" style="2" customWidth="1"/>
    <col min="8965" max="8965" width="12.44140625" style="2" customWidth="1"/>
    <col min="8966" max="8966" width="11.6640625" style="2" customWidth="1"/>
    <col min="8967" max="9216" width="10.33203125" style="2"/>
    <col min="9217" max="9217" width="8.6640625" style="2" customWidth="1"/>
    <col min="9218" max="9218" width="47.5546875" style="2" customWidth="1"/>
    <col min="9219" max="9219" width="13.33203125" style="2" customWidth="1"/>
    <col min="9220" max="9220" width="12.5546875" style="2" customWidth="1"/>
    <col min="9221" max="9221" width="12.44140625" style="2" customWidth="1"/>
    <col min="9222" max="9222" width="11.6640625" style="2" customWidth="1"/>
    <col min="9223" max="9472" width="10.33203125" style="2"/>
    <col min="9473" max="9473" width="8.6640625" style="2" customWidth="1"/>
    <col min="9474" max="9474" width="47.5546875" style="2" customWidth="1"/>
    <col min="9475" max="9475" width="13.33203125" style="2" customWidth="1"/>
    <col min="9476" max="9476" width="12.5546875" style="2" customWidth="1"/>
    <col min="9477" max="9477" width="12.44140625" style="2" customWidth="1"/>
    <col min="9478" max="9478" width="11.6640625" style="2" customWidth="1"/>
    <col min="9479" max="9728" width="10.33203125" style="2"/>
    <col min="9729" max="9729" width="8.6640625" style="2" customWidth="1"/>
    <col min="9730" max="9730" width="47.5546875" style="2" customWidth="1"/>
    <col min="9731" max="9731" width="13.33203125" style="2" customWidth="1"/>
    <col min="9732" max="9732" width="12.5546875" style="2" customWidth="1"/>
    <col min="9733" max="9733" width="12.44140625" style="2" customWidth="1"/>
    <col min="9734" max="9734" width="11.6640625" style="2" customWidth="1"/>
    <col min="9735" max="9984" width="10.33203125" style="2"/>
    <col min="9985" max="9985" width="8.6640625" style="2" customWidth="1"/>
    <col min="9986" max="9986" width="47.5546875" style="2" customWidth="1"/>
    <col min="9987" max="9987" width="13.33203125" style="2" customWidth="1"/>
    <col min="9988" max="9988" width="12.5546875" style="2" customWidth="1"/>
    <col min="9989" max="9989" width="12.44140625" style="2" customWidth="1"/>
    <col min="9990" max="9990" width="11.6640625" style="2" customWidth="1"/>
    <col min="9991" max="10240" width="10.33203125" style="2"/>
    <col min="10241" max="10241" width="8.6640625" style="2" customWidth="1"/>
    <col min="10242" max="10242" width="47.5546875" style="2" customWidth="1"/>
    <col min="10243" max="10243" width="13.33203125" style="2" customWidth="1"/>
    <col min="10244" max="10244" width="12.5546875" style="2" customWidth="1"/>
    <col min="10245" max="10245" width="12.44140625" style="2" customWidth="1"/>
    <col min="10246" max="10246" width="11.6640625" style="2" customWidth="1"/>
    <col min="10247" max="10496" width="10.33203125" style="2"/>
    <col min="10497" max="10497" width="8.6640625" style="2" customWidth="1"/>
    <col min="10498" max="10498" width="47.5546875" style="2" customWidth="1"/>
    <col min="10499" max="10499" width="13.33203125" style="2" customWidth="1"/>
    <col min="10500" max="10500" width="12.5546875" style="2" customWidth="1"/>
    <col min="10501" max="10501" width="12.44140625" style="2" customWidth="1"/>
    <col min="10502" max="10502" width="11.6640625" style="2" customWidth="1"/>
    <col min="10503" max="10752" width="10.33203125" style="2"/>
    <col min="10753" max="10753" width="8.6640625" style="2" customWidth="1"/>
    <col min="10754" max="10754" width="47.5546875" style="2" customWidth="1"/>
    <col min="10755" max="10755" width="13.33203125" style="2" customWidth="1"/>
    <col min="10756" max="10756" width="12.5546875" style="2" customWidth="1"/>
    <col min="10757" max="10757" width="12.44140625" style="2" customWidth="1"/>
    <col min="10758" max="10758" width="11.6640625" style="2" customWidth="1"/>
    <col min="10759" max="11008" width="10.33203125" style="2"/>
    <col min="11009" max="11009" width="8.6640625" style="2" customWidth="1"/>
    <col min="11010" max="11010" width="47.5546875" style="2" customWidth="1"/>
    <col min="11011" max="11011" width="13.33203125" style="2" customWidth="1"/>
    <col min="11012" max="11012" width="12.5546875" style="2" customWidth="1"/>
    <col min="11013" max="11013" width="12.44140625" style="2" customWidth="1"/>
    <col min="11014" max="11014" width="11.6640625" style="2" customWidth="1"/>
    <col min="11015" max="11264" width="10.33203125" style="2"/>
    <col min="11265" max="11265" width="8.6640625" style="2" customWidth="1"/>
    <col min="11266" max="11266" width="47.5546875" style="2" customWidth="1"/>
    <col min="11267" max="11267" width="13.33203125" style="2" customWidth="1"/>
    <col min="11268" max="11268" width="12.5546875" style="2" customWidth="1"/>
    <col min="11269" max="11269" width="12.44140625" style="2" customWidth="1"/>
    <col min="11270" max="11270" width="11.6640625" style="2" customWidth="1"/>
    <col min="11271" max="11520" width="10.33203125" style="2"/>
    <col min="11521" max="11521" width="8.6640625" style="2" customWidth="1"/>
    <col min="11522" max="11522" width="47.5546875" style="2" customWidth="1"/>
    <col min="11523" max="11523" width="13.33203125" style="2" customWidth="1"/>
    <col min="11524" max="11524" width="12.5546875" style="2" customWidth="1"/>
    <col min="11525" max="11525" width="12.44140625" style="2" customWidth="1"/>
    <col min="11526" max="11526" width="11.6640625" style="2" customWidth="1"/>
    <col min="11527" max="11776" width="10.33203125" style="2"/>
    <col min="11777" max="11777" width="8.6640625" style="2" customWidth="1"/>
    <col min="11778" max="11778" width="47.5546875" style="2" customWidth="1"/>
    <col min="11779" max="11779" width="13.33203125" style="2" customWidth="1"/>
    <col min="11780" max="11780" width="12.5546875" style="2" customWidth="1"/>
    <col min="11781" max="11781" width="12.44140625" style="2" customWidth="1"/>
    <col min="11782" max="11782" width="11.6640625" style="2" customWidth="1"/>
    <col min="11783" max="12032" width="10.33203125" style="2"/>
    <col min="12033" max="12033" width="8.6640625" style="2" customWidth="1"/>
    <col min="12034" max="12034" width="47.5546875" style="2" customWidth="1"/>
    <col min="12035" max="12035" width="13.33203125" style="2" customWidth="1"/>
    <col min="12036" max="12036" width="12.5546875" style="2" customWidth="1"/>
    <col min="12037" max="12037" width="12.44140625" style="2" customWidth="1"/>
    <col min="12038" max="12038" width="11.6640625" style="2" customWidth="1"/>
    <col min="12039" max="12288" width="10.33203125" style="2"/>
    <col min="12289" max="12289" width="8.6640625" style="2" customWidth="1"/>
    <col min="12290" max="12290" width="47.5546875" style="2" customWidth="1"/>
    <col min="12291" max="12291" width="13.33203125" style="2" customWidth="1"/>
    <col min="12292" max="12292" width="12.5546875" style="2" customWidth="1"/>
    <col min="12293" max="12293" width="12.44140625" style="2" customWidth="1"/>
    <col min="12294" max="12294" width="11.6640625" style="2" customWidth="1"/>
    <col min="12295" max="12544" width="10.33203125" style="2"/>
    <col min="12545" max="12545" width="8.6640625" style="2" customWidth="1"/>
    <col min="12546" max="12546" width="47.5546875" style="2" customWidth="1"/>
    <col min="12547" max="12547" width="13.33203125" style="2" customWidth="1"/>
    <col min="12548" max="12548" width="12.5546875" style="2" customWidth="1"/>
    <col min="12549" max="12549" width="12.44140625" style="2" customWidth="1"/>
    <col min="12550" max="12550" width="11.6640625" style="2" customWidth="1"/>
    <col min="12551" max="12800" width="10.33203125" style="2"/>
    <col min="12801" max="12801" width="8.6640625" style="2" customWidth="1"/>
    <col min="12802" max="12802" width="47.5546875" style="2" customWidth="1"/>
    <col min="12803" max="12803" width="13.33203125" style="2" customWidth="1"/>
    <col min="12804" max="12804" width="12.5546875" style="2" customWidth="1"/>
    <col min="12805" max="12805" width="12.44140625" style="2" customWidth="1"/>
    <col min="12806" max="12806" width="11.6640625" style="2" customWidth="1"/>
    <col min="12807" max="13056" width="10.33203125" style="2"/>
    <col min="13057" max="13057" width="8.6640625" style="2" customWidth="1"/>
    <col min="13058" max="13058" width="47.5546875" style="2" customWidth="1"/>
    <col min="13059" max="13059" width="13.33203125" style="2" customWidth="1"/>
    <col min="13060" max="13060" width="12.5546875" style="2" customWidth="1"/>
    <col min="13061" max="13061" width="12.44140625" style="2" customWidth="1"/>
    <col min="13062" max="13062" width="11.6640625" style="2" customWidth="1"/>
    <col min="13063" max="13312" width="10.33203125" style="2"/>
    <col min="13313" max="13313" width="8.6640625" style="2" customWidth="1"/>
    <col min="13314" max="13314" width="47.5546875" style="2" customWidth="1"/>
    <col min="13315" max="13315" width="13.33203125" style="2" customWidth="1"/>
    <col min="13316" max="13316" width="12.5546875" style="2" customWidth="1"/>
    <col min="13317" max="13317" width="12.44140625" style="2" customWidth="1"/>
    <col min="13318" max="13318" width="11.6640625" style="2" customWidth="1"/>
    <col min="13319" max="13568" width="10.33203125" style="2"/>
    <col min="13569" max="13569" width="8.6640625" style="2" customWidth="1"/>
    <col min="13570" max="13570" width="47.5546875" style="2" customWidth="1"/>
    <col min="13571" max="13571" width="13.33203125" style="2" customWidth="1"/>
    <col min="13572" max="13572" width="12.5546875" style="2" customWidth="1"/>
    <col min="13573" max="13573" width="12.44140625" style="2" customWidth="1"/>
    <col min="13574" max="13574" width="11.6640625" style="2" customWidth="1"/>
    <col min="13575" max="13824" width="10.33203125" style="2"/>
    <col min="13825" max="13825" width="8.6640625" style="2" customWidth="1"/>
    <col min="13826" max="13826" width="47.5546875" style="2" customWidth="1"/>
    <col min="13827" max="13827" width="13.33203125" style="2" customWidth="1"/>
    <col min="13828" max="13828" width="12.5546875" style="2" customWidth="1"/>
    <col min="13829" max="13829" width="12.44140625" style="2" customWidth="1"/>
    <col min="13830" max="13830" width="11.6640625" style="2" customWidth="1"/>
    <col min="13831" max="14080" width="10.33203125" style="2"/>
    <col min="14081" max="14081" width="8.6640625" style="2" customWidth="1"/>
    <col min="14082" max="14082" width="47.5546875" style="2" customWidth="1"/>
    <col min="14083" max="14083" width="13.33203125" style="2" customWidth="1"/>
    <col min="14084" max="14084" width="12.5546875" style="2" customWidth="1"/>
    <col min="14085" max="14085" width="12.44140625" style="2" customWidth="1"/>
    <col min="14086" max="14086" width="11.6640625" style="2" customWidth="1"/>
    <col min="14087" max="14336" width="10.33203125" style="2"/>
    <col min="14337" max="14337" width="8.6640625" style="2" customWidth="1"/>
    <col min="14338" max="14338" width="47.5546875" style="2" customWidth="1"/>
    <col min="14339" max="14339" width="13.33203125" style="2" customWidth="1"/>
    <col min="14340" max="14340" width="12.5546875" style="2" customWidth="1"/>
    <col min="14341" max="14341" width="12.44140625" style="2" customWidth="1"/>
    <col min="14342" max="14342" width="11.6640625" style="2" customWidth="1"/>
    <col min="14343" max="14592" width="10.33203125" style="2"/>
    <col min="14593" max="14593" width="8.6640625" style="2" customWidth="1"/>
    <col min="14594" max="14594" width="47.5546875" style="2" customWidth="1"/>
    <col min="14595" max="14595" width="13.33203125" style="2" customWidth="1"/>
    <col min="14596" max="14596" width="12.5546875" style="2" customWidth="1"/>
    <col min="14597" max="14597" width="12.44140625" style="2" customWidth="1"/>
    <col min="14598" max="14598" width="11.6640625" style="2" customWidth="1"/>
    <col min="14599" max="14848" width="10.33203125" style="2"/>
    <col min="14849" max="14849" width="8.6640625" style="2" customWidth="1"/>
    <col min="14850" max="14850" width="47.5546875" style="2" customWidth="1"/>
    <col min="14851" max="14851" width="13.33203125" style="2" customWidth="1"/>
    <col min="14852" max="14852" width="12.5546875" style="2" customWidth="1"/>
    <col min="14853" max="14853" width="12.44140625" style="2" customWidth="1"/>
    <col min="14854" max="14854" width="11.6640625" style="2" customWidth="1"/>
    <col min="14855" max="15104" width="10.33203125" style="2"/>
    <col min="15105" max="15105" width="8.6640625" style="2" customWidth="1"/>
    <col min="15106" max="15106" width="47.5546875" style="2" customWidth="1"/>
    <col min="15107" max="15107" width="13.33203125" style="2" customWidth="1"/>
    <col min="15108" max="15108" width="12.5546875" style="2" customWidth="1"/>
    <col min="15109" max="15109" width="12.44140625" style="2" customWidth="1"/>
    <col min="15110" max="15110" width="11.6640625" style="2" customWidth="1"/>
    <col min="15111" max="15360" width="10.33203125" style="2"/>
    <col min="15361" max="15361" width="8.6640625" style="2" customWidth="1"/>
    <col min="15362" max="15362" width="47.5546875" style="2" customWidth="1"/>
    <col min="15363" max="15363" width="13.33203125" style="2" customWidth="1"/>
    <col min="15364" max="15364" width="12.5546875" style="2" customWidth="1"/>
    <col min="15365" max="15365" width="12.44140625" style="2" customWidth="1"/>
    <col min="15366" max="15366" width="11.6640625" style="2" customWidth="1"/>
    <col min="15367" max="15616" width="10.33203125" style="2"/>
    <col min="15617" max="15617" width="8.6640625" style="2" customWidth="1"/>
    <col min="15618" max="15618" width="47.5546875" style="2" customWidth="1"/>
    <col min="15619" max="15619" width="13.33203125" style="2" customWidth="1"/>
    <col min="15620" max="15620" width="12.5546875" style="2" customWidth="1"/>
    <col min="15621" max="15621" width="12.44140625" style="2" customWidth="1"/>
    <col min="15622" max="15622" width="11.6640625" style="2" customWidth="1"/>
    <col min="15623" max="15872" width="10.33203125" style="2"/>
    <col min="15873" max="15873" width="8.6640625" style="2" customWidth="1"/>
    <col min="15874" max="15874" width="47.5546875" style="2" customWidth="1"/>
    <col min="15875" max="15875" width="13.33203125" style="2" customWidth="1"/>
    <col min="15876" max="15876" width="12.5546875" style="2" customWidth="1"/>
    <col min="15877" max="15877" width="12.44140625" style="2" customWidth="1"/>
    <col min="15878" max="15878" width="11.6640625" style="2" customWidth="1"/>
    <col min="15879" max="16128" width="10.33203125" style="2"/>
    <col min="16129" max="16129" width="8.6640625" style="2" customWidth="1"/>
    <col min="16130" max="16130" width="47.5546875" style="2" customWidth="1"/>
    <col min="16131" max="16131" width="13.33203125" style="2" customWidth="1"/>
    <col min="16132" max="16132" width="12.5546875" style="2" customWidth="1"/>
    <col min="16133" max="16133" width="12.44140625" style="2" customWidth="1"/>
    <col min="16134" max="16134" width="11.6640625" style="2" customWidth="1"/>
    <col min="16135" max="16384" width="10.33203125" style="2"/>
  </cols>
  <sheetData>
    <row r="1" spans="1:6" s="1" customFormat="1" ht="19.5" customHeight="1">
      <c r="A1" s="147"/>
      <c r="B1" s="234" t="s">
        <v>153</v>
      </c>
      <c r="C1" s="234"/>
      <c r="D1" s="234"/>
      <c r="E1" s="234"/>
      <c r="F1" s="234"/>
    </row>
    <row r="2" spans="1:6" s="1" customFormat="1" ht="15">
      <c r="A2" s="147"/>
      <c r="B2" s="146"/>
      <c r="C2" s="145"/>
      <c r="D2" s="145"/>
      <c r="E2" s="235" t="s">
        <v>0</v>
      </c>
      <c r="F2" s="235"/>
    </row>
    <row r="3" spans="1:6" s="1" customFormat="1" ht="14.25" customHeight="1">
      <c r="A3" s="236" t="s">
        <v>152</v>
      </c>
      <c r="B3" s="239" t="s">
        <v>1</v>
      </c>
      <c r="C3" s="236" t="s">
        <v>151</v>
      </c>
      <c r="D3" s="239" t="s">
        <v>2</v>
      </c>
      <c r="E3" s="144"/>
      <c r="F3" s="143"/>
    </row>
    <row r="4" spans="1:6" s="1" customFormat="1">
      <c r="A4" s="237"/>
      <c r="B4" s="240"/>
      <c r="C4" s="242"/>
      <c r="D4" s="244"/>
      <c r="E4" s="246" t="s">
        <v>3</v>
      </c>
      <c r="F4" s="247"/>
    </row>
    <row r="5" spans="1:6" s="1" customFormat="1" ht="15" customHeight="1">
      <c r="A5" s="238"/>
      <c r="B5" s="241"/>
      <c r="C5" s="243"/>
      <c r="D5" s="245"/>
      <c r="E5" s="142" t="s">
        <v>150</v>
      </c>
      <c r="F5" s="141" t="s">
        <v>149</v>
      </c>
    </row>
    <row r="6" spans="1:6" s="1" customFormat="1">
      <c r="A6" s="136">
        <v>1</v>
      </c>
      <c r="B6" s="136">
        <v>2</v>
      </c>
      <c r="C6" s="133">
        <v>3</v>
      </c>
      <c r="D6" s="133">
        <v>4</v>
      </c>
      <c r="E6" s="133">
        <v>5</v>
      </c>
      <c r="F6" s="133">
        <v>6</v>
      </c>
    </row>
    <row r="7" spans="1:6" s="1" customFormat="1">
      <c r="A7" s="139">
        <v>10</v>
      </c>
      <c r="B7" s="137" t="s">
        <v>148</v>
      </c>
      <c r="C7" s="126">
        <v>1961161.18</v>
      </c>
      <c r="D7" s="126">
        <f t="shared" ref="D7:D9" si="0">+E7+F7</f>
        <v>53000</v>
      </c>
      <c r="E7" s="126"/>
      <c r="F7" s="126">
        <f>F8</f>
        <v>53000</v>
      </c>
    </row>
    <row r="8" spans="1:6" s="1" customFormat="1">
      <c r="A8" s="138" t="s">
        <v>154</v>
      </c>
      <c r="B8" s="140" t="s">
        <v>155</v>
      </c>
      <c r="C8" s="133"/>
      <c r="D8" s="123">
        <f t="shared" si="0"/>
        <v>53000</v>
      </c>
      <c r="E8" s="123"/>
      <c r="F8" s="123">
        <f>SUM(F9:F9)</f>
        <v>53000</v>
      </c>
    </row>
    <row r="9" spans="1:6" s="1" customFormat="1" ht="45.6">
      <c r="A9" s="136"/>
      <c r="B9" s="128" t="s">
        <v>156</v>
      </c>
      <c r="D9" s="123">
        <f t="shared" si="0"/>
        <v>53000</v>
      </c>
      <c r="E9" s="123"/>
      <c r="F9" s="123">
        <v>53000</v>
      </c>
    </row>
    <row r="10" spans="1:6" s="1" customFormat="1">
      <c r="A10" s="132">
        <v>758</v>
      </c>
      <c r="B10" s="137" t="s">
        <v>147</v>
      </c>
      <c r="C10" s="126">
        <v>7368990.2800000003</v>
      </c>
      <c r="D10" s="126">
        <f>+E10</f>
        <v>20174.93</v>
      </c>
      <c r="E10" s="126">
        <f>+E11</f>
        <v>20174.93</v>
      </c>
      <c r="F10" s="126"/>
    </row>
    <row r="11" spans="1:6" s="1" customFormat="1">
      <c r="A11" s="130">
        <v>75814</v>
      </c>
      <c r="B11" s="135" t="s">
        <v>146</v>
      </c>
      <c r="C11" s="133"/>
      <c r="D11" s="123">
        <f t="shared" ref="D11:D19" si="1">+E11+F11</f>
        <v>20174.93</v>
      </c>
      <c r="E11" s="123">
        <f>SUM(E12:E13)</f>
        <v>20174.93</v>
      </c>
      <c r="F11" s="123"/>
    </row>
    <row r="12" spans="1:6" s="1" customFormat="1">
      <c r="A12" s="130"/>
      <c r="B12" s="135" t="s">
        <v>193</v>
      </c>
      <c r="C12" s="133"/>
      <c r="D12" s="123">
        <f t="shared" si="1"/>
        <v>0.96</v>
      </c>
      <c r="E12" s="123">
        <v>0.96</v>
      </c>
      <c r="F12" s="123"/>
    </row>
    <row r="13" spans="1:6" s="1" customFormat="1" ht="34.200000000000003">
      <c r="A13" s="136"/>
      <c r="B13" s="230" t="s">
        <v>141</v>
      </c>
      <c r="C13" s="133"/>
      <c r="D13" s="123">
        <f t="shared" si="1"/>
        <v>20173.97</v>
      </c>
      <c r="E13" s="123">
        <v>20173.97</v>
      </c>
      <c r="F13" s="133"/>
    </row>
    <row r="14" spans="1:6">
      <c r="A14" s="132">
        <v>801</v>
      </c>
      <c r="B14" s="127" t="s">
        <v>145</v>
      </c>
      <c r="C14" s="126">
        <v>603346.04</v>
      </c>
      <c r="D14" s="126">
        <f t="shared" si="1"/>
        <v>485</v>
      </c>
      <c r="E14" s="126">
        <f>+E15</f>
        <v>485</v>
      </c>
      <c r="F14" s="126"/>
    </row>
    <row r="15" spans="1:6" ht="14.25" customHeight="1">
      <c r="A15" s="130">
        <v>80101</v>
      </c>
      <c r="B15" s="134" t="s">
        <v>134</v>
      </c>
      <c r="C15" s="133"/>
      <c r="D15" s="123">
        <f t="shared" si="1"/>
        <v>485</v>
      </c>
      <c r="E15" s="123">
        <f>E16</f>
        <v>485</v>
      </c>
      <c r="F15" s="123"/>
    </row>
    <row r="16" spans="1:6" s="1" customFormat="1" ht="45.6">
      <c r="A16" s="136"/>
      <c r="B16" s="128" t="s">
        <v>142</v>
      </c>
      <c r="D16" s="123">
        <f t="shared" si="1"/>
        <v>485</v>
      </c>
      <c r="E16" s="123">
        <v>485</v>
      </c>
      <c r="F16" s="133"/>
    </row>
    <row r="17" spans="1:7" ht="13.8" customHeight="1">
      <c r="A17" s="132">
        <v>854</v>
      </c>
      <c r="B17" s="131" t="s">
        <v>157</v>
      </c>
      <c r="C17" s="126">
        <v>4063</v>
      </c>
      <c r="D17" s="126">
        <f t="shared" si="1"/>
        <v>9100</v>
      </c>
      <c r="E17" s="126">
        <f>+E18</f>
        <v>9100</v>
      </c>
      <c r="F17" s="123"/>
      <c r="G17" s="122"/>
    </row>
    <row r="18" spans="1:7" ht="13.8" customHeight="1">
      <c r="A18" s="130">
        <v>85415</v>
      </c>
      <c r="B18" s="129" t="s">
        <v>158</v>
      </c>
      <c r="C18" s="124" t="s">
        <v>143</v>
      </c>
      <c r="D18" s="123">
        <f t="shared" si="1"/>
        <v>9100</v>
      </c>
      <c r="E18" s="123">
        <f>E19</f>
        <v>9100</v>
      </c>
      <c r="F18" s="123"/>
      <c r="G18" s="122"/>
    </row>
    <row r="19" spans="1:7" ht="57">
      <c r="A19" s="125"/>
      <c r="B19" s="230" t="s">
        <v>159</v>
      </c>
      <c r="C19" s="124"/>
      <c r="D19" s="123">
        <f t="shared" si="1"/>
        <v>9100</v>
      </c>
      <c r="E19" s="123">
        <v>9100</v>
      </c>
      <c r="F19" s="123"/>
      <c r="G19" s="122"/>
    </row>
    <row r="20" spans="1:7" s="1" customFormat="1" ht="18.75" customHeight="1">
      <c r="A20" s="231" t="s">
        <v>140</v>
      </c>
      <c r="B20" s="232"/>
      <c r="C20" s="119">
        <v>19206628.07</v>
      </c>
      <c r="D20" s="120"/>
      <c r="E20" s="120">
        <v>16329076.07</v>
      </c>
      <c r="F20" s="121">
        <v>2877552</v>
      </c>
    </row>
    <row r="21" spans="1:7" s="1" customFormat="1" ht="18.75" customHeight="1">
      <c r="A21" s="231" t="s">
        <v>7</v>
      </c>
      <c r="B21" s="232"/>
      <c r="C21" s="120"/>
      <c r="D21" s="121">
        <f>+E21+F21</f>
        <v>82759.929999999993</v>
      </c>
      <c r="E21" s="120">
        <f>E7+E10+E14+E17</f>
        <v>29759.93</v>
      </c>
      <c r="F21" s="120">
        <f>F7+F10+F14+F17</f>
        <v>53000</v>
      </c>
    </row>
    <row r="22" spans="1:7" s="1" customFormat="1" ht="18.75" customHeight="1">
      <c r="A22" s="233" t="s">
        <v>139</v>
      </c>
      <c r="B22" s="233"/>
      <c r="C22" s="119" t="s">
        <v>8</v>
      </c>
      <c r="D22" s="119">
        <f>C20+D21</f>
        <v>19289388</v>
      </c>
      <c r="E22" s="119">
        <f>E20+E21</f>
        <v>16358836</v>
      </c>
      <c r="F22" s="119">
        <f>F20+F21</f>
        <v>2930552</v>
      </c>
    </row>
    <row r="23" spans="1:7" ht="13.5" customHeight="1">
      <c r="A23" s="118"/>
      <c r="B23" s="118"/>
      <c r="C23" s="117"/>
      <c r="D23" s="117"/>
      <c r="E23" s="117"/>
      <c r="F23" s="117"/>
    </row>
    <row r="24" spans="1:7" ht="13.5" customHeight="1">
      <c r="A24" s="118"/>
      <c r="B24" s="118"/>
      <c r="C24" s="117"/>
      <c r="D24" s="117"/>
      <c r="E24" s="117"/>
      <c r="F24" s="117"/>
    </row>
  </sheetData>
  <mergeCells count="10">
    <mergeCell ref="A20:B20"/>
    <mergeCell ref="A21:B21"/>
    <mergeCell ref="A22:B22"/>
    <mergeCell ref="B1:F1"/>
    <mergeCell ref="E2:F2"/>
    <mergeCell ref="A3:A5"/>
    <mergeCell ref="B3:B5"/>
    <mergeCell ref="C3:C5"/>
    <mergeCell ref="D3:D5"/>
    <mergeCell ref="E4:F4"/>
  </mergeCells>
  <pageMargins left="0.78740157480314965" right="0.39370078740157483" top="0.98425196850393704" bottom="0.59055118110236227" header="0.31496062992125984" footer="0.51181102362204722"/>
  <pageSetup paperSize="9" scale="85" orientation="portrait" r:id="rId1"/>
  <headerFooter alignWithMargins="0">
    <oddHeader>&amp;RTabela nr 1
do Uchwały Rady Gminy Nr XXXIII/187/14 
z dnia 11 września 2014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zoomScaleNormal="100" workbookViewId="0"/>
  </sheetViews>
  <sheetFormatPr defaultColWidth="10.33203125" defaultRowHeight="13.8"/>
  <cols>
    <col min="1" max="1" width="5.5546875" style="29" customWidth="1"/>
    <col min="2" max="2" width="6.88671875" style="30" customWidth="1"/>
    <col min="3" max="3" width="26.88671875" style="31" customWidth="1"/>
    <col min="4" max="4" width="11.109375" style="32" customWidth="1"/>
    <col min="5" max="5" width="11.33203125" style="32" customWidth="1"/>
    <col min="6" max="6" width="11" style="32" customWidth="1"/>
    <col min="7" max="7" width="10.6640625" style="32" customWidth="1"/>
    <col min="8" max="8" width="10" style="2" customWidth="1"/>
    <col min="9" max="9" width="10.44140625" style="2" customWidth="1"/>
    <col min="10" max="11" width="9.6640625" style="2" customWidth="1"/>
    <col min="12" max="12" width="10" style="2" customWidth="1"/>
    <col min="13" max="14" width="7.88671875" style="2" customWidth="1"/>
    <col min="15" max="15" width="10" style="2" customWidth="1"/>
    <col min="16" max="16" width="9.6640625" style="2" customWidth="1"/>
    <col min="17" max="17" width="10.33203125" style="2" customWidth="1"/>
    <col min="18" max="18" width="9" style="2" customWidth="1"/>
    <col min="19" max="256" width="10.33203125" style="2"/>
    <col min="257" max="257" width="5.5546875" style="2" customWidth="1"/>
    <col min="258" max="258" width="6.88671875" style="2" customWidth="1"/>
    <col min="259" max="259" width="29.6640625" style="2" customWidth="1"/>
    <col min="260" max="260" width="11.109375" style="2" customWidth="1"/>
    <col min="261" max="261" width="11.33203125" style="2" customWidth="1"/>
    <col min="262" max="262" width="11" style="2" customWidth="1"/>
    <col min="263" max="263" width="10.6640625" style="2" customWidth="1"/>
    <col min="264" max="264" width="10" style="2" customWidth="1"/>
    <col min="265" max="265" width="10.44140625" style="2" customWidth="1"/>
    <col min="266" max="267" width="9.6640625" style="2" customWidth="1"/>
    <col min="268" max="268" width="10" style="2" customWidth="1"/>
    <col min="269" max="270" width="7.88671875" style="2" customWidth="1"/>
    <col min="271" max="271" width="10.6640625" style="2" customWidth="1"/>
    <col min="272" max="272" width="10.44140625" style="2" customWidth="1"/>
    <col min="273" max="273" width="10.33203125" style="2" customWidth="1"/>
    <col min="274" max="274" width="9" style="2" customWidth="1"/>
    <col min="275" max="512" width="10.33203125" style="2"/>
    <col min="513" max="513" width="5.5546875" style="2" customWidth="1"/>
    <col min="514" max="514" width="6.88671875" style="2" customWidth="1"/>
    <col min="515" max="515" width="29.6640625" style="2" customWidth="1"/>
    <col min="516" max="516" width="11.109375" style="2" customWidth="1"/>
    <col min="517" max="517" width="11.33203125" style="2" customWidth="1"/>
    <col min="518" max="518" width="11" style="2" customWidth="1"/>
    <col min="519" max="519" width="10.6640625" style="2" customWidth="1"/>
    <col min="520" max="520" width="10" style="2" customWidth="1"/>
    <col min="521" max="521" width="10.44140625" style="2" customWidth="1"/>
    <col min="522" max="523" width="9.6640625" style="2" customWidth="1"/>
    <col min="524" max="524" width="10" style="2" customWidth="1"/>
    <col min="525" max="526" width="7.88671875" style="2" customWidth="1"/>
    <col min="527" max="527" width="10.6640625" style="2" customWidth="1"/>
    <col min="528" max="528" width="10.44140625" style="2" customWidth="1"/>
    <col min="529" max="529" width="10.33203125" style="2" customWidth="1"/>
    <col min="530" max="530" width="9" style="2" customWidth="1"/>
    <col min="531" max="768" width="10.33203125" style="2"/>
    <col min="769" max="769" width="5.5546875" style="2" customWidth="1"/>
    <col min="770" max="770" width="6.88671875" style="2" customWidth="1"/>
    <col min="771" max="771" width="29.6640625" style="2" customWidth="1"/>
    <col min="772" max="772" width="11.109375" style="2" customWidth="1"/>
    <col min="773" max="773" width="11.33203125" style="2" customWidth="1"/>
    <col min="774" max="774" width="11" style="2" customWidth="1"/>
    <col min="775" max="775" width="10.6640625" style="2" customWidth="1"/>
    <col min="776" max="776" width="10" style="2" customWidth="1"/>
    <col min="777" max="777" width="10.44140625" style="2" customWidth="1"/>
    <col min="778" max="779" width="9.6640625" style="2" customWidth="1"/>
    <col min="780" max="780" width="10" style="2" customWidth="1"/>
    <col min="781" max="782" width="7.88671875" style="2" customWidth="1"/>
    <col min="783" max="783" width="10.6640625" style="2" customWidth="1"/>
    <col min="784" max="784" width="10.44140625" style="2" customWidth="1"/>
    <col min="785" max="785" width="10.33203125" style="2" customWidth="1"/>
    <col min="786" max="786" width="9" style="2" customWidth="1"/>
    <col min="787" max="1024" width="10.33203125" style="2"/>
    <col min="1025" max="1025" width="5.5546875" style="2" customWidth="1"/>
    <col min="1026" max="1026" width="6.88671875" style="2" customWidth="1"/>
    <col min="1027" max="1027" width="29.6640625" style="2" customWidth="1"/>
    <col min="1028" max="1028" width="11.109375" style="2" customWidth="1"/>
    <col min="1029" max="1029" width="11.33203125" style="2" customWidth="1"/>
    <col min="1030" max="1030" width="11" style="2" customWidth="1"/>
    <col min="1031" max="1031" width="10.6640625" style="2" customWidth="1"/>
    <col min="1032" max="1032" width="10" style="2" customWidth="1"/>
    <col min="1033" max="1033" width="10.44140625" style="2" customWidth="1"/>
    <col min="1034" max="1035" width="9.6640625" style="2" customWidth="1"/>
    <col min="1036" max="1036" width="10" style="2" customWidth="1"/>
    <col min="1037" max="1038" width="7.88671875" style="2" customWidth="1"/>
    <col min="1039" max="1039" width="10.6640625" style="2" customWidth="1"/>
    <col min="1040" max="1040" width="10.44140625" style="2" customWidth="1"/>
    <col min="1041" max="1041" width="10.33203125" style="2" customWidth="1"/>
    <col min="1042" max="1042" width="9" style="2" customWidth="1"/>
    <col min="1043" max="1280" width="10.33203125" style="2"/>
    <col min="1281" max="1281" width="5.5546875" style="2" customWidth="1"/>
    <col min="1282" max="1282" width="6.88671875" style="2" customWidth="1"/>
    <col min="1283" max="1283" width="29.6640625" style="2" customWidth="1"/>
    <col min="1284" max="1284" width="11.109375" style="2" customWidth="1"/>
    <col min="1285" max="1285" width="11.33203125" style="2" customWidth="1"/>
    <col min="1286" max="1286" width="11" style="2" customWidth="1"/>
    <col min="1287" max="1287" width="10.6640625" style="2" customWidth="1"/>
    <col min="1288" max="1288" width="10" style="2" customWidth="1"/>
    <col min="1289" max="1289" width="10.44140625" style="2" customWidth="1"/>
    <col min="1290" max="1291" width="9.6640625" style="2" customWidth="1"/>
    <col min="1292" max="1292" width="10" style="2" customWidth="1"/>
    <col min="1293" max="1294" width="7.88671875" style="2" customWidth="1"/>
    <col min="1295" max="1295" width="10.6640625" style="2" customWidth="1"/>
    <col min="1296" max="1296" width="10.44140625" style="2" customWidth="1"/>
    <col min="1297" max="1297" width="10.33203125" style="2" customWidth="1"/>
    <col min="1298" max="1298" width="9" style="2" customWidth="1"/>
    <col min="1299" max="1536" width="10.33203125" style="2"/>
    <col min="1537" max="1537" width="5.5546875" style="2" customWidth="1"/>
    <col min="1538" max="1538" width="6.88671875" style="2" customWidth="1"/>
    <col min="1539" max="1539" width="29.6640625" style="2" customWidth="1"/>
    <col min="1540" max="1540" width="11.109375" style="2" customWidth="1"/>
    <col min="1541" max="1541" width="11.33203125" style="2" customWidth="1"/>
    <col min="1542" max="1542" width="11" style="2" customWidth="1"/>
    <col min="1543" max="1543" width="10.6640625" style="2" customWidth="1"/>
    <col min="1544" max="1544" width="10" style="2" customWidth="1"/>
    <col min="1545" max="1545" width="10.44140625" style="2" customWidth="1"/>
    <col min="1546" max="1547" width="9.6640625" style="2" customWidth="1"/>
    <col min="1548" max="1548" width="10" style="2" customWidth="1"/>
    <col min="1549" max="1550" width="7.88671875" style="2" customWidth="1"/>
    <col min="1551" max="1551" width="10.6640625" style="2" customWidth="1"/>
    <col min="1552" max="1552" width="10.44140625" style="2" customWidth="1"/>
    <col min="1553" max="1553" width="10.33203125" style="2" customWidth="1"/>
    <col min="1554" max="1554" width="9" style="2" customWidth="1"/>
    <col min="1555" max="1792" width="10.33203125" style="2"/>
    <col min="1793" max="1793" width="5.5546875" style="2" customWidth="1"/>
    <col min="1794" max="1794" width="6.88671875" style="2" customWidth="1"/>
    <col min="1795" max="1795" width="29.6640625" style="2" customWidth="1"/>
    <col min="1796" max="1796" width="11.109375" style="2" customWidth="1"/>
    <col min="1797" max="1797" width="11.33203125" style="2" customWidth="1"/>
    <col min="1798" max="1798" width="11" style="2" customWidth="1"/>
    <col min="1799" max="1799" width="10.6640625" style="2" customWidth="1"/>
    <col min="1800" max="1800" width="10" style="2" customWidth="1"/>
    <col min="1801" max="1801" width="10.44140625" style="2" customWidth="1"/>
    <col min="1802" max="1803" width="9.6640625" style="2" customWidth="1"/>
    <col min="1804" max="1804" width="10" style="2" customWidth="1"/>
    <col min="1805" max="1806" width="7.88671875" style="2" customWidth="1"/>
    <col min="1807" max="1807" width="10.6640625" style="2" customWidth="1"/>
    <col min="1808" max="1808" width="10.44140625" style="2" customWidth="1"/>
    <col min="1809" max="1809" width="10.33203125" style="2" customWidth="1"/>
    <col min="1810" max="1810" width="9" style="2" customWidth="1"/>
    <col min="1811" max="2048" width="10.33203125" style="2"/>
    <col min="2049" max="2049" width="5.5546875" style="2" customWidth="1"/>
    <col min="2050" max="2050" width="6.88671875" style="2" customWidth="1"/>
    <col min="2051" max="2051" width="29.6640625" style="2" customWidth="1"/>
    <col min="2052" max="2052" width="11.109375" style="2" customWidth="1"/>
    <col min="2053" max="2053" width="11.33203125" style="2" customWidth="1"/>
    <col min="2054" max="2054" width="11" style="2" customWidth="1"/>
    <col min="2055" max="2055" width="10.6640625" style="2" customWidth="1"/>
    <col min="2056" max="2056" width="10" style="2" customWidth="1"/>
    <col min="2057" max="2057" width="10.44140625" style="2" customWidth="1"/>
    <col min="2058" max="2059" width="9.6640625" style="2" customWidth="1"/>
    <col min="2060" max="2060" width="10" style="2" customWidth="1"/>
    <col min="2061" max="2062" width="7.88671875" style="2" customWidth="1"/>
    <col min="2063" max="2063" width="10.6640625" style="2" customWidth="1"/>
    <col min="2064" max="2064" width="10.44140625" style="2" customWidth="1"/>
    <col min="2065" max="2065" width="10.33203125" style="2" customWidth="1"/>
    <col min="2066" max="2066" width="9" style="2" customWidth="1"/>
    <col min="2067" max="2304" width="10.33203125" style="2"/>
    <col min="2305" max="2305" width="5.5546875" style="2" customWidth="1"/>
    <col min="2306" max="2306" width="6.88671875" style="2" customWidth="1"/>
    <col min="2307" max="2307" width="29.6640625" style="2" customWidth="1"/>
    <col min="2308" max="2308" width="11.109375" style="2" customWidth="1"/>
    <col min="2309" max="2309" width="11.33203125" style="2" customWidth="1"/>
    <col min="2310" max="2310" width="11" style="2" customWidth="1"/>
    <col min="2311" max="2311" width="10.6640625" style="2" customWidth="1"/>
    <col min="2312" max="2312" width="10" style="2" customWidth="1"/>
    <col min="2313" max="2313" width="10.44140625" style="2" customWidth="1"/>
    <col min="2314" max="2315" width="9.6640625" style="2" customWidth="1"/>
    <col min="2316" max="2316" width="10" style="2" customWidth="1"/>
    <col min="2317" max="2318" width="7.88671875" style="2" customWidth="1"/>
    <col min="2319" max="2319" width="10.6640625" style="2" customWidth="1"/>
    <col min="2320" max="2320" width="10.44140625" style="2" customWidth="1"/>
    <col min="2321" max="2321" width="10.33203125" style="2" customWidth="1"/>
    <col min="2322" max="2322" width="9" style="2" customWidth="1"/>
    <col min="2323" max="2560" width="10.33203125" style="2"/>
    <col min="2561" max="2561" width="5.5546875" style="2" customWidth="1"/>
    <col min="2562" max="2562" width="6.88671875" style="2" customWidth="1"/>
    <col min="2563" max="2563" width="29.6640625" style="2" customWidth="1"/>
    <col min="2564" max="2564" width="11.109375" style="2" customWidth="1"/>
    <col min="2565" max="2565" width="11.33203125" style="2" customWidth="1"/>
    <col min="2566" max="2566" width="11" style="2" customWidth="1"/>
    <col min="2567" max="2567" width="10.6640625" style="2" customWidth="1"/>
    <col min="2568" max="2568" width="10" style="2" customWidth="1"/>
    <col min="2569" max="2569" width="10.44140625" style="2" customWidth="1"/>
    <col min="2570" max="2571" width="9.6640625" style="2" customWidth="1"/>
    <col min="2572" max="2572" width="10" style="2" customWidth="1"/>
    <col min="2573" max="2574" width="7.88671875" style="2" customWidth="1"/>
    <col min="2575" max="2575" width="10.6640625" style="2" customWidth="1"/>
    <col min="2576" max="2576" width="10.44140625" style="2" customWidth="1"/>
    <col min="2577" max="2577" width="10.33203125" style="2" customWidth="1"/>
    <col min="2578" max="2578" width="9" style="2" customWidth="1"/>
    <col min="2579" max="2816" width="10.33203125" style="2"/>
    <col min="2817" max="2817" width="5.5546875" style="2" customWidth="1"/>
    <col min="2818" max="2818" width="6.88671875" style="2" customWidth="1"/>
    <col min="2819" max="2819" width="29.6640625" style="2" customWidth="1"/>
    <col min="2820" max="2820" width="11.109375" style="2" customWidth="1"/>
    <col min="2821" max="2821" width="11.33203125" style="2" customWidth="1"/>
    <col min="2822" max="2822" width="11" style="2" customWidth="1"/>
    <col min="2823" max="2823" width="10.6640625" style="2" customWidth="1"/>
    <col min="2824" max="2824" width="10" style="2" customWidth="1"/>
    <col min="2825" max="2825" width="10.44140625" style="2" customWidth="1"/>
    <col min="2826" max="2827" width="9.6640625" style="2" customWidth="1"/>
    <col min="2828" max="2828" width="10" style="2" customWidth="1"/>
    <col min="2829" max="2830" width="7.88671875" style="2" customWidth="1"/>
    <col min="2831" max="2831" width="10.6640625" style="2" customWidth="1"/>
    <col min="2832" max="2832" width="10.44140625" style="2" customWidth="1"/>
    <col min="2833" max="2833" width="10.33203125" style="2" customWidth="1"/>
    <col min="2834" max="2834" width="9" style="2" customWidth="1"/>
    <col min="2835" max="3072" width="10.33203125" style="2"/>
    <col min="3073" max="3073" width="5.5546875" style="2" customWidth="1"/>
    <col min="3074" max="3074" width="6.88671875" style="2" customWidth="1"/>
    <col min="3075" max="3075" width="29.6640625" style="2" customWidth="1"/>
    <col min="3076" max="3076" width="11.109375" style="2" customWidth="1"/>
    <col min="3077" max="3077" width="11.33203125" style="2" customWidth="1"/>
    <col min="3078" max="3078" width="11" style="2" customWidth="1"/>
    <col min="3079" max="3079" width="10.6640625" style="2" customWidth="1"/>
    <col min="3080" max="3080" width="10" style="2" customWidth="1"/>
    <col min="3081" max="3081" width="10.44140625" style="2" customWidth="1"/>
    <col min="3082" max="3083" width="9.6640625" style="2" customWidth="1"/>
    <col min="3084" max="3084" width="10" style="2" customWidth="1"/>
    <col min="3085" max="3086" width="7.88671875" style="2" customWidth="1"/>
    <col min="3087" max="3087" width="10.6640625" style="2" customWidth="1"/>
    <col min="3088" max="3088" width="10.44140625" style="2" customWidth="1"/>
    <col min="3089" max="3089" width="10.33203125" style="2" customWidth="1"/>
    <col min="3090" max="3090" width="9" style="2" customWidth="1"/>
    <col min="3091" max="3328" width="10.33203125" style="2"/>
    <col min="3329" max="3329" width="5.5546875" style="2" customWidth="1"/>
    <col min="3330" max="3330" width="6.88671875" style="2" customWidth="1"/>
    <col min="3331" max="3331" width="29.6640625" style="2" customWidth="1"/>
    <col min="3332" max="3332" width="11.109375" style="2" customWidth="1"/>
    <col min="3333" max="3333" width="11.33203125" style="2" customWidth="1"/>
    <col min="3334" max="3334" width="11" style="2" customWidth="1"/>
    <col min="3335" max="3335" width="10.6640625" style="2" customWidth="1"/>
    <col min="3336" max="3336" width="10" style="2" customWidth="1"/>
    <col min="3337" max="3337" width="10.44140625" style="2" customWidth="1"/>
    <col min="3338" max="3339" width="9.6640625" style="2" customWidth="1"/>
    <col min="3340" max="3340" width="10" style="2" customWidth="1"/>
    <col min="3341" max="3342" width="7.88671875" style="2" customWidth="1"/>
    <col min="3343" max="3343" width="10.6640625" style="2" customWidth="1"/>
    <col min="3344" max="3344" width="10.44140625" style="2" customWidth="1"/>
    <col min="3345" max="3345" width="10.33203125" style="2" customWidth="1"/>
    <col min="3346" max="3346" width="9" style="2" customWidth="1"/>
    <col min="3347" max="3584" width="10.33203125" style="2"/>
    <col min="3585" max="3585" width="5.5546875" style="2" customWidth="1"/>
    <col min="3586" max="3586" width="6.88671875" style="2" customWidth="1"/>
    <col min="3587" max="3587" width="29.6640625" style="2" customWidth="1"/>
    <col min="3588" max="3588" width="11.109375" style="2" customWidth="1"/>
    <col min="3589" max="3589" width="11.33203125" style="2" customWidth="1"/>
    <col min="3590" max="3590" width="11" style="2" customWidth="1"/>
    <col min="3591" max="3591" width="10.6640625" style="2" customWidth="1"/>
    <col min="3592" max="3592" width="10" style="2" customWidth="1"/>
    <col min="3593" max="3593" width="10.44140625" style="2" customWidth="1"/>
    <col min="3594" max="3595" width="9.6640625" style="2" customWidth="1"/>
    <col min="3596" max="3596" width="10" style="2" customWidth="1"/>
    <col min="3597" max="3598" width="7.88671875" style="2" customWidth="1"/>
    <col min="3599" max="3599" width="10.6640625" style="2" customWidth="1"/>
    <col min="3600" max="3600" width="10.44140625" style="2" customWidth="1"/>
    <col min="3601" max="3601" width="10.33203125" style="2" customWidth="1"/>
    <col min="3602" max="3602" width="9" style="2" customWidth="1"/>
    <col min="3603" max="3840" width="10.33203125" style="2"/>
    <col min="3841" max="3841" width="5.5546875" style="2" customWidth="1"/>
    <col min="3842" max="3842" width="6.88671875" style="2" customWidth="1"/>
    <col min="3843" max="3843" width="29.6640625" style="2" customWidth="1"/>
    <col min="3844" max="3844" width="11.109375" style="2" customWidth="1"/>
    <col min="3845" max="3845" width="11.33203125" style="2" customWidth="1"/>
    <col min="3846" max="3846" width="11" style="2" customWidth="1"/>
    <col min="3847" max="3847" width="10.6640625" style="2" customWidth="1"/>
    <col min="3848" max="3848" width="10" style="2" customWidth="1"/>
    <col min="3849" max="3849" width="10.44140625" style="2" customWidth="1"/>
    <col min="3850" max="3851" width="9.6640625" style="2" customWidth="1"/>
    <col min="3852" max="3852" width="10" style="2" customWidth="1"/>
    <col min="3853" max="3854" width="7.88671875" style="2" customWidth="1"/>
    <col min="3855" max="3855" width="10.6640625" style="2" customWidth="1"/>
    <col min="3856" max="3856" width="10.44140625" style="2" customWidth="1"/>
    <col min="3857" max="3857" width="10.33203125" style="2" customWidth="1"/>
    <col min="3858" max="3858" width="9" style="2" customWidth="1"/>
    <col min="3859" max="4096" width="10.33203125" style="2"/>
    <col min="4097" max="4097" width="5.5546875" style="2" customWidth="1"/>
    <col min="4098" max="4098" width="6.88671875" style="2" customWidth="1"/>
    <col min="4099" max="4099" width="29.6640625" style="2" customWidth="1"/>
    <col min="4100" max="4100" width="11.109375" style="2" customWidth="1"/>
    <col min="4101" max="4101" width="11.33203125" style="2" customWidth="1"/>
    <col min="4102" max="4102" width="11" style="2" customWidth="1"/>
    <col min="4103" max="4103" width="10.6640625" style="2" customWidth="1"/>
    <col min="4104" max="4104" width="10" style="2" customWidth="1"/>
    <col min="4105" max="4105" width="10.44140625" style="2" customWidth="1"/>
    <col min="4106" max="4107" width="9.6640625" style="2" customWidth="1"/>
    <col min="4108" max="4108" width="10" style="2" customWidth="1"/>
    <col min="4109" max="4110" width="7.88671875" style="2" customWidth="1"/>
    <col min="4111" max="4111" width="10.6640625" style="2" customWidth="1"/>
    <col min="4112" max="4112" width="10.44140625" style="2" customWidth="1"/>
    <col min="4113" max="4113" width="10.33203125" style="2" customWidth="1"/>
    <col min="4114" max="4114" width="9" style="2" customWidth="1"/>
    <col min="4115" max="4352" width="10.33203125" style="2"/>
    <col min="4353" max="4353" width="5.5546875" style="2" customWidth="1"/>
    <col min="4354" max="4354" width="6.88671875" style="2" customWidth="1"/>
    <col min="4355" max="4355" width="29.6640625" style="2" customWidth="1"/>
    <col min="4356" max="4356" width="11.109375" style="2" customWidth="1"/>
    <col min="4357" max="4357" width="11.33203125" style="2" customWidth="1"/>
    <col min="4358" max="4358" width="11" style="2" customWidth="1"/>
    <col min="4359" max="4359" width="10.6640625" style="2" customWidth="1"/>
    <col min="4360" max="4360" width="10" style="2" customWidth="1"/>
    <col min="4361" max="4361" width="10.44140625" style="2" customWidth="1"/>
    <col min="4362" max="4363" width="9.6640625" style="2" customWidth="1"/>
    <col min="4364" max="4364" width="10" style="2" customWidth="1"/>
    <col min="4365" max="4366" width="7.88671875" style="2" customWidth="1"/>
    <col min="4367" max="4367" width="10.6640625" style="2" customWidth="1"/>
    <col min="4368" max="4368" width="10.44140625" style="2" customWidth="1"/>
    <col min="4369" max="4369" width="10.33203125" style="2" customWidth="1"/>
    <col min="4370" max="4370" width="9" style="2" customWidth="1"/>
    <col min="4371" max="4608" width="10.33203125" style="2"/>
    <col min="4609" max="4609" width="5.5546875" style="2" customWidth="1"/>
    <col min="4610" max="4610" width="6.88671875" style="2" customWidth="1"/>
    <col min="4611" max="4611" width="29.6640625" style="2" customWidth="1"/>
    <col min="4612" max="4612" width="11.109375" style="2" customWidth="1"/>
    <col min="4613" max="4613" width="11.33203125" style="2" customWidth="1"/>
    <col min="4614" max="4614" width="11" style="2" customWidth="1"/>
    <col min="4615" max="4615" width="10.6640625" style="2" customWidth="1"/>
    <col min="4616" max="4616" width="10" style="2" customWidth="1"/>
    <col min="4617" max="4617" width="10.44140625" style="2" customWidth="1"/>
    <col min="4618" max="4619" width="9.6640625" style="2" customWidth="1"/>
    <col min="4620" max="4620" width="10" style="2" customWidth="1"/>
    <col min="4621" max="4622" width="7.88671875" style="2" customWidth="1"/>
    <col min="4623" max="4623" width="10.6640625" style="2" customWidth="1"/>
    <col min="4624" max="4624" width="10.44140625" style="2" customWidth="1"/>
    <col min="4625" max="4625" width="10.33203125" style="2" customWidth="1"/>
    <col min="4626" max="4626" width="9" style="2" customWidth="1"/>
    <col min="4627" max="4864" width="10.33203125" style="2"/>
    <col min="4865" max="4865" width="5.5546875" style="2" customWidth="1"/>
    <col min="4866" max="4866" width="6.88671875" style="2" customWidth="1"/>
    <col min="4867" max="4867" width="29.6640625" style="2" customWidth="1"/>
    <col min="4868" max="4868" width="11.109375" style="2" customWidth="1"/>
    <col min="4869" max="4869" width="11.33203125" style="2" customWidth="1"/>
    <col min="4870" max="4870" width="11" style="2" customWidth="1"/>
    <col min="4871" max="4871" width="10.6640625" style="2" customWidth="1"/>
    <col min="4872" max="4872" width="10" style="2" customWidth="1"/>
    <col min="4873" max="4873" width="10.44140625" style="2" customWidth="1"/>
    <col min="4874" max="4875" width="9.6640625" style="2" customWidth="1"/>
    <col min="4876" max="4876" width="10" style="2" customWidth="1"/>
    <col min="4877" max="4878" width="7.88671875" style="2" customWidth="1"/>
    <col min="4879" max="4879" width="10.6640625" style="2" customWidth="1"/>
    <col min="4880" max="4880" width="10.44140625" style="2" customWidth="1"/>
    <col min="4881" max="4881" width="10.33203125" style="2" customWidth="1"/>
    <col min="4882" max="4882" width="9" style="2" customWidth="1"/>
    <col min="4883" max="5120" width="10.33203125" style="2"/>
    <col min="5121" max="5121" width="5.5546875" style="2" customWidth="1"/>
    <col min="5122" max="5122" width="6.88671875" style="2" customWidth="1"/>
    <col min="5123" max="5123" width="29.6640625" style="2" customWidth="1"/>
    <col min="5124" max="5124" width="11.109375" style="2" customWidth="1"/>
    <col min="5125" max="5125" width="11.33203125" style="2" customWidth="1"/>
    <col min="5126" max="5126" width="11" style="2" customWidth="1"/>
    <col min="5127" max="5127" width="10.6640625" style="2" customWidth="1"/>
    <col min="5128" max="5128" width="10" style="2" customWidth="1"/>
    <col min="5129" max="5129" width="10.44140625" style="2" customWidth="1"/>
    <col min="5130" max="5131" width="9.6640625" style="2" customWidth="1"/>
    <col min="5132" max="5132" width="10" style="2" customWidth="1"/>
    <col min="5133" max="5134" width="7.88671875" style="2" customWidth="1"/>
    <col min="5135" max="5135" width="10.6640625" style="2" customWidth="1"/>
    <col min="5136" max="5136" width="10.44140625" style="2" customWidth="1"/>
    <col min="5137" max="5137" width="10.33203125" style="2" customWidth="1"/>
    <col min="5138" max="5138" width="9" style="2" customWidth="1"/>
    <col min="5139" max="5376" width="10.33203125" style="2"/>
    <col min="5377" max="5377" width="5.5546875" style="2" customWidth="1"/>
    <col min="5378" max="5378" width="6.88671875" style="2" customWidth="1"/>
    <col min="5379" max="5379" width="29.6640625" style="2" customWidth="1"/>
    <col min="5380" max="5380" width="11.109375" style="2" customWidth="1"/>
    <col min="5381" max="5381" width="11.33203125" style="2" customWidth="1"/>
    <col min="5382" max="5382" width="11" style="2" customWidth="1"/>
    <col min="5383" max="5383" width="10.6640625" style="2" customWidth="1"/>
    <col min="5384" max="5384" width="10" style="2" customWidth="1"/>
    <col min="5385" max="5385" width="10.44140625" style="2" customWidth="1"/>
    <col min="5386" max="5387" width="9.6640625" style="2" customWidth="1"/>
    <col min="5388" max="5388" width="10" style="2" customWidth="1"/>
    <col min="5389" max="5390" width="7.88671875" style="2" customWidth="1"/>
    <col min="5391" max="5391" width="10.6640625" style="2" customWidth="1"/>
    <col min="5392" max="5392" width="10.44140625" style="2" customWidth="1"/>
    <col min="5393" max="5393" width="10.33203125" style="2" customWidth="1"/>
    <col min="5394" max="5394" width="9" style="2" customWidth="1"/>
    <col min="5395" max="5632" width="10.33203125" style="2"/>
    <col min="5633" max="5633" width="5.5546875" style="2" customWidth="1"/>
    <col min="5634" max="5634" width="6.88671875" style="2" customWidth="1"/>
    <col min="5635" max="5635" width="29.6640625" style="2" customWidth="1"/>
    <col min="5636" max="5636" width="11.109375" style="2" customWidth="1"/>
    <col min="5637" max="5637" width="11.33203125" style="2" customWidth="1"/>
    <col min="5638" max="5638" width="11" style="2" customWidth="1"/>
    <col min="5639" max="5639" width="10.6640625" style="2" customWidth="1"/>
    <col min="5640" max="5640" width="10" style="2" customWidth="1"/>
    <col min="5641" max="5641" width="10.44140625" style="2" customWidth="1"/>
    <col min="5642" max="5643" width="9.6640625" style="2" customWidth="1"/>
    <col min="5644" max="5644" width="10" style="2" customWidth="1"/>
    <col min="5645" max="5646" width="7.88671875" style="2" customWidth="1"/>
    <col min="5647" max="5647" width="10.6640625" style="2" customWidth="1"/>
    <col min="5648" max="5648" width="10.44140625" style="2" customWidth="1"/>
    <col min="5649" max="5649" width="10.33203125" style="2" customWidth="1"/>
    <col min="5650" max="5650" width="9" style="2" customWidth="1"/>
    <col min="5651" max="5888" width="10.33203125" style="2"/>
    <col min="5889" max="5889" width="5.5546875" style="2" customWidth="1"/>
    <col min="5890" max="5890" width="6.88671875" style="2" customWidth="1"/>
    <col min="5891" max="5891" width="29.6640625" style="2" customWidth="1"/>
    <col min="5892" max="5892" width="11.109375" style="2" customWidth="1"/>
    <col min="5893" max="5893" width="11.33203125" style="2" customWidth="1"/>
    <col min="5894" max="5894" width="11" style="2" customWidth="1"/>
    <col min="5895" max="5895" width="10.6640625" style="2" customWidth="1"/>
    <col min="5896" max="5896" width="10" style="2" customWidth="1"/>
    <col min="5897" max="5897" width="10.44140625" style="2" customWidth="1"/>
    <col min="5898" max="5899" width="9.6640625" style="2" customWidth="1"/>
    <col min="5900" max="5900" width="10" style="2" customWidth="1"/>
    <col min="5901" max="5902" width="7.88671875" style="2" customWidth="1"/>
    <col min="5903" max="5903" width="10.6640625" style="2" customWidth="1"/>
    <col min="5904" max="5904" width="10.44140625" style="2" customWidth="1"/>
    <col min="5905" max="5905" width="10.33203125" style="2" customWidth="1"/>
    <col min="5906" max="5906" width="9" style="2" customWidth="1"/>
    <col min="5907" max="6144" width="10.33203125" style="2"/>
    <col min="6145" max="6145" width="5.5546875" style="2" customWidth="1"/>
    <col min="6146" max="6146" width="6.88671875" style="2" customWidth="1"/>
    <col min="6147" max="6147" width="29.6640625" style="2" customWidth="1"/>
    <col min="6148" max="6148" width="11.109375" style="2" customWidth="1"/>
    <col min="6149" max="6149" width="11.33203125" style="2" customWidth="1"/>
    <col min="6150" max="6150" width="11" style="2" customWidth="1"/>
    <col min="6151" max="6151" width="10.6640625" style="2" customWidth="1"/>
    <col min="6152" max="6152" width="10" style="2" customWidth="1"/>
    <col min="6153" max="6153" width="10.44140625" style="2" customWidth="1"/>
    <col min="6154" max="6155" width="9.6640625" style="2" customWidth="1"/>
    <col min="6156" max="6156" width="10" style="2" customWidth="1"/>
    <col min="6157" max="6158" width="7.88671875" style="2" customWidth="1"/>
    <col min="6159" max="6159" width="10.6640625" style="2" customWidth="1"/>
    <col min="6160" max="6160" width="10.44140625" style="2" customWidth="1"/>
    <col min="6161" max="6161" width="10.33203125" style="2" customWidth="1"/>
    <col min="6162" max="6162" width="9" style="2" customWidth="1"/>
    <col min="6163" max="6400" width="10.33203125" style="2"/>
    <col min="6401" max="6401" width="5.5546875" style="2" customWidth="1"/>
    <col min="6402" max="6402" width="6.88671875" style="2" customWidth="1"/>
    <col min="6403" max="6403" width="29.6640625" style="2" customWidth="1"/>
    <col min="6404" max="6404" width="11.109375" style="2" customWidth="1"/>
    <col min="6405" max="6405" width="11.33203125" style="2" customWidth="1"/>
    <col min="6406" max="6406" width="11" style="2" customWidth="1"/>
    <col min="6407" max="6407" width="10.6640625" style="2" customWidth="1"/>
    <col min="6408" max="6408" width="10" style="2" customWidth="1"/>
    <col min="6409" max="6409" width="10.44140625" style="2" customWidth="1"/>
    <col min="6410" max="6411" width="9.6640625" style="2" customWidth="1"/>
    <col min="6412" max="6412" width="10" style="2" customWidth="1"/>
    <col min="6413" max="6414" width="7.88671875" style="2" customWidth="1"/>
    <col min="6415" max="6415" width="10.6640625" style="2" customWidth="1"/>
    <col min="6416" max="6416" width="10.44140625" style="2" customWidth="1"/>
    <col min="6417" max="6417" width="10.33203125" style="2" customWidth="1"/>
    <col min="6418" max="6418" width="9" style="2" customWidth="1"/>
    <col min="6419" max="6656" width="10.33203125" style="2"/>
    <col min="6657" max="6657" width="5.5546875" style="2" customWidth="1"/>
    <col min="6658" max="6658" width="6.88671875" style="2" customWidth="1"/>
    <col min="6659" max="6659" width="29.6640625" style="2" customWidth="1"/>
    <col min="6660" max="6660" width="11.109375" style="2" customWidth="1"/>
    <col min="6661" max="6661" width="11.33203125" style="2" customWidth="1"/>
    <col min="6662" max="6662" width="11" style="2" customWidth="1"/>
    <col min="6663" max="6663" width="10.6640625" style="2" customWidth="1"/>
    <col min="6664" max="6664" width="10" style="2" customWidth="1"/>
    <col min="6665" max="6665" width="10.44140625" style="2" customWidth="1"/>
    <col min="6666" max="6667" width="9.6640625" style="2" customWidth="1"/>
    <col min="6668" max="6668" width="10" style="2" customWidth="1"/>
    <col min="6669" max="6670" width="7.88671875" style="2" customWidth="1"/>
    <col min="6671" max="6671" width="10.6640625" style="2" customWidth="1"/>
    <col min="6672" max="6672" width="10.44140625" style="2" customWidth="1"/>
    <col min="6673" max="6673" width="10.33203125" style="2" customWidth="1"/>
    <col min="6674" max="6674" width="9" style="2" customWidth="1"/>
    <col min="6675" max="6912" width="10.33203125" style="2"/>
    <col min="6913" max="6913" width="5.5546875" style="2" customWidth="1"/>
    <col min="6914" max="6914" width="6.88671875" style="2" customWidth="1"/>
    <col min="6915" max="6915" width="29.6640625" style="2" customWidth="1"/>
    <col min="6916" max="6916" width="11.109375" style="2" customWidth="1"/>
    <col min="6917" max="6917" width="11.33203125" style="2" customWidth="1"/>
    <col min="6918" max="6918" width="11" style="2" customWidth="1"/>
    <col min="6919" max="6919" width="10.6640625" style="2" customWidth="1"/>
    <col min="6920" max="6920" width="10" style="2" customWidth="1"/>
    <col min="6921" max="6921" width="10.44140625" style="2" customWidth="1"/>
    <col min="6922" max="6923" width="9.6640625" style="2" customWidth="1"/>
    <col min="6924" max="6924" width="10" style="2" customWidth="1"/>
    <col min="6925" max="6926" width="7.88671875" style="2" customWidth="1"/>
    <col min="6927" max="6927" width="10.6640625" style="2" customWidth="1"/>
    <col min="6928" max="6928" width="10.44140625" style="2" customWidth="1"/>
    <col min="6929" max="6929" width="10.33203125" style="2" customWidth="1"/>
    <col min="6930" max="6930" width="9" style="2" customWidth="1"/>
    <col min="6931" max="7168" width="10.33203125" style="2"/>
    <col min="7169" max="7169" width="5.5546875" style="2" customWidth="1"/>
    <col min="7170" max="7170" width="6.88671875" style="2" customWidth="1"/>
    <col min="7171" max="7171" width="29.6640625" style="2" customWidth="1"/>
    <col min="7172" max="7172" width="11.109375" style="2" customWidth="1"/>
    <col min="7173" max="7173" width="11.33203125" style="2" customWidth="1"/>
    <col min="7174" max="7174" width="11" style="2" customWidth="1"/>
    <col min="7175" max="7175" width="10.6640625" style="2" customWidth="1"/>
    <col min="7176" max="7176" width="10" style="2" customWidth="1"/>
    <col min="7177" max="7177" width="10.44140625" style="2" customWidth="1"/>
    <col min="7178" max="7179" width="9.6640625" style="2" customWidth="1"/>
    <col min="7180" max="7180" width="10" style="2" customWidth="1"/>
    <col min="7181" max="7182" width="7.88671875" style="2" customWidth="1"/>
    <col min="7183" max="7183" width="10.6640625" style="2" customWidth="1"/>
    <col min="7184" max="7184" width="10.44140625" style="2" customWidth="1"/>
    <col min="7185" max="7185" width="10.33203125" style="2" customWidth="1"/>
    <col min="7186" max="7186" width="9" style="2" customWidth="1"/>
    <col min="7187" max="7424" width="10.33203125" style="2"/>
    <col min="7425" max="7425" width="5.5546875" style="2" customWidth="1"/>
    <col min="7426" max="7426" width="6.88671875" style="2" customWidth="1"/>
    <col min="7427" max="7427" width="29.6640625" style="2" customWidth="1"/>
    <col min="7428" max="7428" width="11.109375" style="2" customWidth="1"/>
    <col min="7429" max="7429" width="11.33203125" style="2" customWidth="1"/>
    <col min="7430" max="7430" width="11" style="2" customWidth="1"/>
    <col min="7431" max="7431" width="10.6640625" style="2" customWidth="1"/>
    <col min="7432" max="7432" width="10" style="2" customWidth="1"/>
    <col min="7433" max="7433" width="10.44140625" style="2" customWidth="1"/>
    <col min="7434" max="7435" width="9.6640625" style="2" customWidth="1"/>
    <col min="7436" max="7436" width="10" style="2" customWidth="1"/>
    <col min="7437" max="7438" width="7.88671875" style="2" customWidth="1"/>
    <col min="7439" max="7439" width="10.6640625" style="2" customWidth="1"/>
    <col min="7440" max="7440" width="10.44140625" style="2" customWidth="1"/>
    <col min="7441" max="7441" width="10.33203125" style="2" customWidth="1"/>
    <col min="7442" max="7442" width="9" style="2" customWidth="1"/>
    <col min="7443" max="7680" width="10.33203125" style="2"/>
    <col min="7681" max="7681" width="5.5546875" style="2" customWidth="1"/>
    <col min="7682" max="7682" width="6.88671875" style="2" customWidth="1"/>
    <col min="7683" max="7683" width="29.6640625" style="2" customWidth="1"/>
    <col min="7684" max="7684" width="11.109375" style="2" customWidth="1"/>
    <col min="7685" max="7685" width="11.33203125" style="2" customWidth="1"/>
    <col min="7686" max="7686" width="11" style="2" customWidth="1"/>
    <col min="7687" max="7687" width="10.6640625" style="2" customWidth="1"/>
    <col min="7688" max="7688" width="10" style="2" customWidth="1"/>
    <col min="7689" max="7689" width="10.44140625" style="2" customWidth="1"/>
    <col min="7690" max="7691" width="9.6640625" style="2" customWidth="1"/>
    <col min="7692" max="7692" width="10" style="2" customWidth="1"/>
    <col min="7693" max="7694" width="7.88671875" style="2" customWidth="1"/>
    <col min="7695" max="7695" width="10.6640625" style="2" customWidth="1"/>
    <col min="7696" max="7696" width="10.44140625" style="2" customWidth="1"/>
    <col min="7697" max="7697" width="10.33203125" style="2" customWidth="1"/>
    <col min="7698" max="7698" width="9" style="2" customWidth="1"/>
    <col min="7699" max="7936" width="10.33203125" style="2"/>
    <col min="7937" max="7937" width="5.5546875" style="2" customWidth="1"/>
    <col min="7938" max="7938" width="6.88671875" style="2" customWidth="1"/>
    <col min="7939" max="7939" width="29.6640625" style="2" customWidth="1"/>
    <col min="7940" max="7940" width="11.109375" style="2" customWidth="1"/>
    <col min="7941" max="7941" width="11.33203125" style="2" customWidth="1"/>
    <col min="7942" max="7942" width="11" style="2" customWidth="1"/>
    <col min="7943" max="7943" width="10.6640625" style="2" customWidth="1"/>
    <col min="7944" max="7944" width="10" style="2" customWidth="1"/>
    <col min="7945" max="7945" width="10.44140625" style="2" customWidth="1"/>
    <col min="7946" max="7947" width="9.6640625" style="2" customWidth="1"/>
    <col min="7948" max="7948" width="10" style="2" customWidth="1"/>
    <col min="7949" max="7950" width="7.88671875" style="2" customWidth="1"/>
    <col min="7951" max="7951" width="10.6640625" style="2" customWidth="1"/>
    <col min="7952" max="7952" width="10.44140625" style="2" customWidth="1"/>
    <col min="7953" max="7953" width="10.33203125" style="2" customWidth="1"/>
    <col min="7954" max="7954" width="9" style="2" customWidth="1"/>
    <col min="7955" max="8192" width="10.33203125" style="2"/>
    <col min="8193" max="8193" width="5.5546875" style="2" customWidth="1"/>
    <col min="8194" max="8194" width="6.88671875" style="2" customWidth="1"/>
    <col min="8195" max="8195" width="29.6640625" style="2" customWidth="1"/>
    <col min="8196" max="8196" width="11.109375" style="2" customWidth="1"/>
    <col min="8197" max="8197" width="11.33203125" style="2" customWidth="1"/>
    <col min="8198" max="8198" width="11" style="2" customWidth="1"/>
    <col min="8199" max="8199" width="10.6640625" style="2" customWidth="1"/>
    <col min="8200" max="8200" width="10" style="2" customWidth="1"/>
    <col min="8201" max="8201" width="10.44140625" style="2" customWidth="1"/>
    <col min="8202" max="8203" width="9.6640625" style="2" customWidth="1"/>
    <col min="8204" max="8204" width="10" style="2" customWidth="1"/>
    <col min="8205" max="8206" width="7.88671875" style="2" customWidth="1"/>
    <col min="8207" max="8207" width="10.6640625" style="2" customWidth="1"/>
    <col min="8208" max="8208" width="10.44140625" style="2" customWidth="1"/>
    <col min="8209" max="8209" width="10.33203125" style="2" customWidth="1"/>
    <col min="8210" max="8210" width="9" style="2" customWidth="1"/>
    <col min="8211" max="8448" width="10.33203125" style="2"/>
    <col min="8449" max="8449" width="5.5546875" style="2" customWidth="1"/>
    <col min="8450" max="8450" width="6.88671875" style="2" customWidth="1"/>
    <col min="8451" max="8451" width="29.6640625" style="2" customWidth="1"/>
    <col min="8452" max="8452" width="11.109375" style="2" customWidth="1"/>
    <col min="8453" max="8453" width="11.33203125" style="2" customWidth="1"/>
    <col min="8454" max="8454" width="11" style="2" customWidth="1"/>
    <col min="8455" max="8455" width="10.6640625" style="2" customWidth="1"/>
    <col min="8456" max="8456" width="10" style="2" customWidth="1"/>
    <col min="8457" max="8457" width="10.44140625" style="2" customWidth="1"/>
    <col min="8458" max="8459" width="9.6640625" style="2" customWidth="1"/>
    <col min="8460" max="8460" width="10" style="2" customWidth="1"/>
    <col min="8461" max="8462" width="7.88671875" style="2" customWidth="1"/>
    <col min="8463" max="8463" width="10.6640625" style="2" customWidth="1"/>
    <col min="8464" max="8464" width="10.44140625" style="2" customWidth="1"/>
    <col min="8465" max="8465" width="10.33203125" style="2" customWidth="1"/>
    <col min="8466" max="8466" width="9" style="2" customWidth="1"/>
    <col min="8467" max="8704" width="10.33203125" style="2"/>
    <col min="8705" max="8705" width="5.5546875" style="2" customWidth="1"/>
    <col min="8706" max="8706" width="6.88671875" style="2" customWidth="1"/>
    <col min="8707" max="8707" width="29.6640625" style="2" customWidth="1"/>
    <col min="8708" max="8708" width="11.109375" style="2" customWidth="1"/>
    <col min="8709" max="8709" width="11.33203125" style="2" customWidth="1"/>
    <col min="8710" max="8710" width="11" style="2" customWidth="1"/>
    <col min="8711" max="8711" width="10.6640625" style="2" customWidth="1"/>
    <col min="8712" max="8712" width="10" style="2" customWidth="1"/>
    <col min="8713" max="8713" width="10.44140625" style="2" customWidth="1"/>
    <col min="8714" max="8715" width="9.6640625" style="2" customWidth="1"/>
    <col min="8716" max="8716" width="10" style="2" customWidth="1"/>
    <col min="8717" max="8718" width="7.88671875" style="2" customWidth="1"/>
    <col min="8719" max="8719" width="10.6640625" style="2" customWidth="1"/>
    <col min="8720" max="8720" width="10.44140625" style="2" customWidth="1"/>
    <col min="8721" max="8721" width="10.33203125" style="2" customWidth="1"/>
    <col min="8722" max="8722" width="9" style="2" customWidth="1"/>
    <col min="8723" max="8960" width="10.33203125" style="2"/>
    <col min="8961" max="8961" width="5.5546875" style="2" customWidth="1"/>
    <col min="8962" max="8962" width="6.88671875" style="2" customWidth="1"/>
    <col min="8963" max="8963" width="29.6640625" style="2" customWidth="1"/>
    <col min="8964" max="8964" width="11.109375" style="2" customWidth="1"/>
    <col min="8965" max="8965" width="11.33203125" style="2" customWidth="1"/>
    <col min="8966" max="8966" width="11" style="2" customWidth="1"/>
    <col min="8967" max="8967" width="10.6640625" style="2" customWidth="1"/>
    <col min="8968" max="8968" width="10" style="2" customWidth="1"/>
    <col min="8969" max="8969" width="10.44140625" style="2" customWidth="1"/>
    <col min="8970" max="8971" width="9.6640625" style="2" customWidth="1"/>
    <col min="8972" max="8972" width="10" style="2" customWidth="1"/>
    <col min="8973" max="8974" width="7.88671875" style="2" customWidth="1"/>
    <col min="8975" max="8975" width="10.6640625" style="2" customWidth="1"/>
    <col min="8976" max="8976" width="10.44140625" style="2" customWidth="1"/>
    <col min="8977" max="8977" width="10.33203125" style="2" customWidth="1"/>
    <col min="8978" max="8978" width="9" style="2" customWidth="1"/>
    <col min="8979" max="9216" width="10.33203125" style="2"/>
    <col min="9217" max="9217" width="5.5546875" style="2" customWidth="1"/>
    <col min="9218" max="9218" width="6.88671875" style="2" customWidth="1"/>
    <col min="9219" max="9219" width="29.6640625" style="2" customWidth="1"/>
    <col min="9220" max="9220" width="11.109375" style="2" customWidth="1"/>
    <col min="9221" max="9221" width="11.33203125" style="2" customWidth="1"/>
    <col min="9222" max="9222" width="11" style="2" customWidth="1"/>
    <col min="9223" max="9223" width="10.6640625" style="2" customWidth="1"/>
    <col min="9224" max="9224" width="10" style="2" customWidth="1"/>
    <col min="9225" max="9225" width="10.44140625" style="2" customWidth="1"/>
    <col min="9226" max="9227" width="9.6640625" style="2" customWidth="1"/>
    <col min="9228" max="9228" width="10" style="2" customWidth="1"/>
    <col min="9229" max="9230" width="7.88671875" style="2" customWidth="1"/>
    <col min="9231" max="9231" width="10.6640625" style="2" customWidth="1"/>
    <col min="9232" max="9232" width="10.44140625" style="2" customWidth="1"/>
    <col min="9233" max="9233" width="10.33203125" style="2" customWidth="1"/>
    <col min="9234" max="9234" width="9" style="2" customWidth="1"/>
    <col min="9235" max="9472" width="10.33203125" style="2"/>
    <col min="9473" max="9473" width="5.5546875" style="2" customWidth="1"/>
    <col min="9474" max="9474" width="6.88671875" style="2" customWidth="1"/>
    <col min="9475" max="9475" width="29.6640625" style="2" customWidth="1"/>
    <col min="9476" max="9476" width="11.109375" style="2" customWidth="1"/>
    <col min="9477" max="9477" width="11.33203125" style="2" customWidth="1"/>
    <col min="9478" max="9478" width="11" style="2" customWidth="1"/>
    <col min="9479" max="9479" width="10.6640625" style="2" customWidth="1"/>
    <col min="9480" max="9480" width="10" style="2" customWidth="1"/>
    <col min="9481" max="9481" width="10.44140625" style="2" customWidth="1"/>
    <col min="9482" max="9483" width="9.6640625" style="2" customWidth="1"/>
    <col min="9484" max="9484" width="10" style="2" customWidth="1"/>
    <col min="9485" max="9486" width="7.88671875" style="2" customWidth="1"/>
    <col min="9487" max="9487" width="10.6640625" style="2" customWidth="1"/>
    <col min="9488" max="9488" width="10.44140625" style="2" customWidth="1"/>
    <col min="9489" max="9489" width="10.33203125" style="2" customWidth="1"/>
    <col min="9490" max="9490" width="9" style="2" customWidth="1"/>
    <col min="9491" max="9728" width="10.33203125" style="2"/>
    <col min="9729" max="9729" width="5.5546875" style="2" customWidth="1"/>
    <col min="9730" max="9730" width="6.88671875" style="2" customWidth="1"/>
    <col min="9731" max="9731" width="29.6640625" style="2" customWidth="1"/>
    <col min="9732" max="9732" width="11.109375" style="2" customWidth="1"/>
    <col min="9733" max="9733" width="11.33203125" style="2" customWidth="1"/>
    <col min="9734" max="9734" width="11" style="2" customWidth="1"/>
    <col min="9735" max="9735" width="10.6640625" style="2" customWidth="1"/>
    <col min="9736" max="9736" width="10" style="2" customWidth="1"/>
    <col min="9737" max="9737" width="10.44140625" style="2" customWidth="1"/>
    <col min="9738" max="9739" width="9.6640625" style="2" customWidth="1"/>
    <col min="9740" max="9740" width="10" style="2" customWidth="1"/>
    <col min="9741" max="9742" width="7.88671875" style="2" customWidth="1"/>
    <col min="9743" max="9743" width="10.6640625" style="2" customWidth="1"/>
    <col min="9744" max="9744" width="10.44140625" style="2" customWidth="1"/>
    <col min="9745" max="9745" width="10.33203125" style="2" customWidth="1"/>
    <col min="9746" max="9746" width="9" style="2" customWidth="1"/>
    <col min="9747" max="9984" width="10.33203125" style="2"/>
    <col min="9985" max="9985" width="5.5546875" style="2" customWidth="1"/>
    <col min="9986" max="9986" width="6.88671875" style="2" customWidth="1"/>
    <col min="9987" max="9987" width="29.6640625" style="2" customWidth="1"/>
    <col min="9988" max="9988" width="11.109375" style="2" customWidth="1"/>
    <col min="9989" max="9989" width="11.33203125" style="2" customWidth="1"/>
    <col min="9990" max="9990" width="11" style="2" customWidth="1"/>
    <col min="9991" max="9991" width="10.6640625" style="2" customWidth="1"/>
    <col min="9992" max="9992" width="10" style="2" customWidth="1"/>
    <col min="9993" max="9993" width="10.44140625" style="2" customWidth="1"/>
    <col min="9994" max="9995" width="9.6640625" style="2" customWidth="1"/>
    <col min="9996" max="9996" width="10" style="2" customWidth="1"/>
    <col min="9997" max="9998" width="7.88671875" style="2" customWidth="1"/>
    <col min="9999" max="9999" width="10.6640625" style="2" customWidth="1"/>
    <col min="10000" max="10000" width="10.44140625" style="2" customWidth="1"/>
    <col min="10001" max="10001" width="10.33203125" style="2" customWidth="1"/>
    <col min="10002" max="10002" width="9" style="2" customWidth="1"/>
    <col min="10003" max="10240" width="10.33203125" style="2"/>
    <col min="10241" max="10241" width="5.5546875" style="2" customWidth="1"/>
    <col min="10242" max="10242" width="6.88671875" style="2" customWidth="1"/>
    <col min="10243" max="10243" width="29.6640625" style="2" customWidth="1"/>
    <col min="10244" max="10244" width="11.109375" style="2" customWidth="1"/>
    <col min="10245" max="10245" width="11.33203125" style="2" customWidth="1"/>
    <col min="10246" max="10246" width="11" style="2" customWidth="1"/>
    <col min="10247" max="10247" width="10.6640625" style="2" customWidth="1"/>
    <col min="10248" max="10248" width="10" style="2" customWidth="1"/>
    <col min="10249" max="10249" width="10.44140625" style="2" customWidth="1"/>
    <col min="10250" max="10251" width="9.6640625" style="2" customWidth="1"/>
    <col min="10252" max="10252" width="10" style="2" customWidth="1"/>
    <col min="10253" max="10254" width="7.88671875" style="2" customWidth="1"/>
    <col min="10255" max="10255" width="10.6640625" style="2" customWidth="1"/>
    <col min="10256" max="10256" width="10.44140625" style="2" customWidth="1"/>
    <col min="10257" max="10257" width="10.33203125" style="2" customWidth="1"/>
    <col min="10258" max="10258" width="9" style="2" customWidth="1"/>
    <col min="10259" max="10496" width="10.33203125" style="2"/>
    <col min="10497" max="10497" width="5.5546875" style="2" customWidth="1"/>
    <col min="10498" max="10498" width="6.88671875" style="2" customWidth="1"/>
    <col min="10499" max="10499" width="29.6640625" style="2" customWidth="1"/>
    <col min="10500" max="10500" width="11.109375" style="2" customWidth="1"/>
    <col min="10501" max="10501" width="11.33203125" style="2" customWidth="1"/>
    <col min="10502" max="10502" width="11" style="2" customWidth="1"/>
    <col min="10503" max="10503" width="10.6640625" style="2" customWidth="1"/>
    <col min="10504" max="10504" width="10" style="2" customWidth="1"/>
    <col min="10505" max="10505" width="10.44140625" style="2" customWidth="1"/>
    <col min="10506" max="10507" width="9.6640625" style="2" customWidth="1"/>
    <col min="10508" max="10508" width="10" style="2" customWidth="1"/>
    <col min="10509" max="10510" width="7.88671875" style="2" customWidth="1"/>
    <col min="10511" max="10511" width="10.6640625" style="2" customWidth="1"/>
    <col min="10512" max="10512" width="10.44140625" style="2" customWidth="1"/>
    <col min="10513" max="10513" width="10.33203125" style="2" customWidth="1"/>
    <col min="10514" max="10514" width="9" style="2" customWidth="1"/>
    <col min="10515" max="10752" width="10.33203125" style="2"/>
    <col min="10753" max="10753" width="5.5546875" style="2" customWidth="1"/>
    <col min="10754" max="10754" width="6.88671875" style="2" customWidth="1"/>
    <col min="10755" max="10755" width="29.6640625" style="2" customWidth="1"/>
    <col min="10756" max="10756" width="11.109375" style="2" customWidth="1"/>
    <col min="10757" max="10757" width="11.33203125" style="2" customWidth="1"/>
    <col min="10758" max="10758" width="11" style="2" customWidth="1"/>
    <col min="10759" max="10759" width="10.6640625" style="2" customWidth="1"/>
    <col min="10760" max="10760" width="10" style="2" customWidth="1"/>
    <col min="10761" max="10761" width="10.44140625" style="2" customWidth="1"/>
    <col min="10762" max="10763" width="9.6640625" style="2" customWidth="1"/>
    <col min="10764" max="10764" width="10" style="2" customWidth="1"/>
    <col min="10765" max="10766" width="7.88671875" style="2" customWidth="1"/>
    <col min="10767" max="10767" width="10.6640625" style="2" customWidth="1"/>
    <col min="10768" max="10768" width="10.44140625" style="2" customWidth="1"/>
    <col min="10769" max="10769" width="10.33203125" style="2" customWidth="1"/>
    <col min="10770" max="10770" width="9" style="2" customWidth="1"/>
    <col min="10771" max="11008" width="10.33203125" style="2"/>
    <col min="11009" max="11009" width="5.5546875" style="2" customWidth="1"/>
    <col min="11010" max="11010" width="6.88671875" style="2" customWidth="1"/>
    <col min="11011" max="11011" width="29.6640625" style="2" customWidth="1"/>
    <col min="11012" max="11012" width="11.109375" style="2" customWidth="1"/>
    <col min="11013" max="11013" width="11.33203125" style="2" customWidth="1"/>
    <col min="11014" max="11014" width="11" style="2" customWidth="1"/>
    <col min="11015" max="11015" width="10.6640625" style="2" customWidth="1"/>
    <col min="11016" max="11016" width="10" style="2" customWidth="1"/>
    <col min="11017" max="11017" width="10.44140625" style="2" customWidth="1"/>
    <col min="11018" max="11019" width="9.6640625" style="2" customWidth="1"/>
    <col min="11020" max="11020" width="10" style="2" customWidth="1"/>
    <col min="11021" max="11022" width="7.88671875" style="2" customWidth="1"/>
    <col min="11023" max="11023" width="10.6640625" style="2" customWidth="1"/>
    <col min="11024" max="11024" width="10.44140625" style="2" customWidth="1"/>
    <col min="11025" max="11025" width="10.33203125" style="2" customWidth="1"/>
    <col min="11026" max="11026" width="9" style="2" customWidth="1"/>
    <col min="11027" max="11264" width="10.33203125" style="2"/>
    <col min="11265" max="11265" width="5.5546875" style="2" customWidth="1"/>
    <col min="11266" max="11266" width="6.88671875" style="2" customWidth="1"/>
    <col min="11267" max="11267" width="29.6640625" style="2" customWidth="1"/>
    <col min="11268" max="11268" width="11.109375" style="2" customWidth="1"/>
    <col min="11269" max="11269" width="11.33203125" style="2" customWidth="1"/>
    <col min="11270" max="11270" width="11" style="2" customWidth="1"/>
    <col min="11271" max="11271" width="10.6640625" style="2" customWidth="1"/>
    <col min="11272" max="11272" width="10" style="2" customWidth="1"/>
    <col min="11273" max="11273" width="10.44140625" style="2" customWidth="1"/>
    <col min="11274" max="11275" width="9.6640625" style="2" customWidth="1"/>
    <col min="11276" max="11276" width="10" style="2" customWidth="1"/>
    <col min="11277" max="11278" width="7.88671875" style="2" customWidth="1"/>
    <col min="11279" max="11279" width="10.6640625" style="2" customWidth="1"/>
    <col min="11280" max="11280" width="10.44140625" style="2" customWidth="1"/>
    <col min="11281" max="11281" width="10.33203125" style="2" customWidth="1"/>
    <col min="11282" max="11282" width="9" style="2" customWidth="1"/>
    <col min="11283" max="11520" width="10.33203125" style="2"/>
    <col min="11521" max="11521" width="5.5546875" style="2" customWidth="1"/>
    <col min="11522" max="11522" width="6.88671875" style="2" customWidth="1"/>
    <col min="11523" max="11523" width="29.6640625" style="2" customWidth="1"/>
    <col min="11524" max="11524" width="11.109375" style="2" customWidth="1"/>
    <col min="11525" max="11525" width="11.33203125" style="2" customWidth="1"/>
    <col min="11526" max="11526" width="11" style="2" customWidth="1"/>
    <col min="11527" max="11527" width="10.6640625" style="2" customWidth="1"/>
    <col min="11528" max="11528" width="10" style="2" customWidth="1"/>
    <col min="11529" max="11529" width="10.44140625" style="2" customWidth="1"/>
    <col min="11530" max="11531" width="9.6640625" style="2" customWidth="1"/>
    <col min="11532" max="11532" width="10" style="2" customWidth="1"/>
    <col min="11533" max="11534" width="7.88671875" style="2" customWidth="1"/>
    <col min="11535" max="11535" width="10.6640625" style="2" customWidth="1"/>
    <col min="11536" max="11536" width="10.44140625" style="2" customWidth="1"/>
    <col min="11537" max="11537" width="10.33203125" style="2" customWidth="1"/>
    <col min="11538" max="11538" width="9" style="2" customWidth="1"/>
    <col min="11539" max="11776" width="10.33203125" style="2"/>
    <col min="11777" max="11777" width="5.5546875" style="2" customWidth="1"/>
    <col min="11778" max="11778" width="6.88671875" style="2" customWidth="1"/>
    <col min="11779" max="11779" width="29.6640625" style="2" customWidth="1"/>
    <col min="11780" max="11780" width="11.109375" style="2" customWidth="1"/>
    <col min="11781" max="11781" width="11.33203125" style="2" customWidth="1"/>
    <col min="11782" max="11782" width="11" style="2" customWidth="1"/>
    <col min="11783" max="11783" width="10.6640625" style="2" customWidth="1"/>
    <col min="11784" max="11784" width="10" style="2" customWidth="1"/>
    <col min="11785" max="11785" width="10.44140625" style="2" customWidth="1"/>
    <col min="11786" max="11787" width="9.6640625" style="2" customWidth="1"/>
    <col min="11788" max="11788" width="10" style="2" customWidth="1"/>
    <col min="11789" max="11790" width="7.88671875" style="2" customWidth="1"/>
    <col min="11791" max="11791" width="10.6640625" style="2" customWidth="1"/>
    <col min="11792" max="11792" width="10.44140625" style="2" customWidth="1"/>
    <col min="11793" max="11793" width="10.33203125" style="2" customWidth="1"/>
    <col min="11794" max="11794" width="9" style="2" customWidth="1"/>
    <col min="11795" max="12032" width="10.33203125" style="2"/>
    <col min="12033" max="12033" width="5.5546875" style="2" customWidth="1"/>
    <col min="12034" max="12034" width="6.88671875" style="2" customWidth="1"/>
    <col min="12035" max="12035" width="29.6640625" style="2" customWidth="1"/>
    <col min="12036" max="12036" width="11.109375" style="2" customWidth="1"/>
    <col min="12037" max="12037" width="11.33203125" style="2" customWidth="1"/>
    <col min="12038" max="12038" width="11" style="2" customWidth="1"/>
    <col min="12039" max="12039" width="10.6640625" style="2" customWidth="1"/>
    <col min="12040" max="12040" width="10" style="2" customWidth="1"/>
    <col min="12041" max="12041" width="10.44140625" style="2" customWidth="1"/>
    <col min="12042" max="12043" width="9.6640625" style="2" customWidth="1"/>
    <col min="12044" max="12044" width="10" style="2" customWidth="1"/>
    <col min="12045" max="12046" width="7.88671875" style="2" customWidth="1"/>
    <col min="12047" max="12047" width="10.6640625" style="2" customWidth="1"/>
    <col min="12048" max="12048" width="10.44140625" style="2" customWidth="1"/>
    <col min="12049" max="12049" width="10.33203125" style="2" customWidth="1"/>
    <col min="12050" max="12050" width="9" style="2" customWidth="1"/>
    <col min="12051" max="12288" width="10.33203125" style="2"/>
    <col min="12289" max="12289" width="5.5546875" style="2" customWidth="1"/>
    <col min="12290" max="12290" width="6.88671875" style="2" customWidth="1"/>
    <col min="12291" max="12291" width="29.6640625" style="2" customWidth="1"/>
    <col min="12292" max="12292" width="11.109375" style="2" customWidth="1"/>
    <col min="12293" max="12293" width="11.33203125" style="2" customWidth="1"/>
    <col min="12294" max="12294" width="11" style="2" customWidth="1"/>
    <col min="12295" max="12295" width="10.6640625" style="2" customWidth="1"/>
    <col min="12296" max="12296" width="10" style="2" customWidth="1"/>
    <col min="12297" max="12297" width="10.44140625" style="2" customWidth="1"/>
    <col min="12298" max="12299" width="9.6640625" style="2" customWidth="1"/>
    <col min="12300" max="12300" width="10" style="2" customWidth="1"/>
    <col min="12301" max="12302" width="7.88671875" style="2" customWidth="1"/>
    <col min="12303" max="12303" width="10.6640625" style="2" customWidth="1"/>
    <col min="12304" max="12304" width="10.44140625" style="2" customWidth="1"/>
    <col min="12305" max="12305" width="10.33203125" style="2" customWidth="1"/>
    <col min="12306" max="12306" width="9" style="2" customWidth="1"/>
    <col min="12307" max="12544" width="10.33203125" style="2"/>
    <col min="12545" max="12545" width="5.5546875" style="2" customWidth="1"/>
    <col min="12546" max="12546" width="6.88671875" style="2" customWidth="1"/>
    <col min="12547" max="12547" width="29.6640625" style="2" customWidth="1"/>
    <col min="12548" max="12548" width="11.109375" style="2" customWidth="1"/>
    <col min="12549" max="12549" width="11.33203125" style="2" customWidth="1"/>
    <col min="12550" max="12550" width="11" style="2" customWidth="1"/>
    <col min="12551" max="12551" width="10.6640625" style="2" customWidth="1"/>
    <col min="12552" max="12552" width="10" style="2" customWidth="1"/>
    <col min="12553" max="12553" width="10.44140625" style="2" customWidth="1"/>
    <col min="12554" max="12555" width="9.6640625" style="2" customWidth="1"/>
    <col min="12556" max="12556" width="10" style="2" customWidth="1"/>
    <col min="12557" max="12558" width="7.88671875" style="2" customWidth="1"/>
    <col min="12559" max="12559" width="10.6640625" style="2" customWidth="1"/>
    <col min="12560" max="12560" width="10.44140625" style="2" customWidth="1"/>
    <col min="12561" max="12561" width="10.33203125" style="2" customWidth="1"/>
    <col min="12562" max="12562" width="9" style="2" customWidth="1"/>
    <col min="12563" max="12800" width="10.33203125" style="2"/>
    <col min="12801" max="12801" width="5.5546875" style="2" customWidth="1"/>
    <col min="12802" max="12802" width="6.88671875" style="2" customWidth="1"/>
    <col min="12803" max="12803" width="29.6640625" style="2" customWidth="1"/>
    <col min="12804" max="12804" width="11.109375" style="2" customWidth="1"/>
    <col min="12805" max="12805" width="11.33203125" style="2" customWidth="1"/>
    <col min="12806" max="12806" width="11" style="2" customWidth="1"/>
    <col min="12807" max="12807" width="10.6640625" style="2" customWidth="1"/>
    <col min="12808" max="12808" width="10" style="2" customWidth="1"/>
    <col min="12809" max="12809" width="10.44140625" style="2" customWidth="1"/>
    <col min="12810" max="12811" width="9.6640625" style="2" customWidth="1"/>
    <col min="12812" max="12812" width="10" style="2" customWidth="1"/>
    <col min="12813" max="12814" width="7.88671875" style="2" customWidth="1"/>
    <col min="12815" max="12815" width="10.6640625" style="2" customWidth="1"/>
    <col min="12816" max="12816" width="10.44140625" style="2" customWidth="1"/>
    <col min="12817" max="12817" width="10.33203125" style="2" customWidth="1"/>
    <col min="12818" max="12818" width="9" style="2" customWidth="1"/>
    <col min="12819" max="13056" width="10.33203125" style="2"/>
    <col min="13057" max="13057" width="5.5546875" style="2" customWidth="1"/>
    <col min="13058" max="13058" width="6.88671875" style="2" customWidth="1"/>
    <col min="13059" max="13059" width="29.6640625" style="2" customWidth="1"/>
    <col min="13060" max="13060" width="11.109375" style="2" customWidth="1"/>
    <col min="13061" max="13061" width="11.33203125" style="2" customWidth="1"/>
    <col min="13062" max="13062" width="11" style="2" customWidth="1"/>
    <col min="13063" max="13063" width="10.6640625" style="2" customWidth="1"/>
    <col min="13064" max="13064" width="10" style="2" customWidth="1"/>
    <col min="13065" max="13065" width="10.44140625" style="2" customWidth="1"/>
    <col min="13066" max="13067" width="9.6640625" style="2" customWidth="1"/>
    <col min="13068" max="13068" width="10" style="2" customWidth="1"/>
    <col min="13069" max="13070" width="7.88671875" style="2" customWidth="1"/>
    <col min="13071" max="13071" width="10.6640625" style="2" customWidth="1"/>
    <col min="13072" max="13072" width="10.44140625" style="2" customWidth="1"/>
    <col min="13073" max="13073" width="10.33203125" style="2" customWidth="1"/>
    <col min="13074" max="13074" width="9" style="2" customWidth="1"/>
    <col min="13075" max="13312" width="10.33203125" style="2"/>
    <col min="13313" max="13313" width="5.5546875" style="2" customWidth="1"/>
    <col min="13314" max="13314" width="6.88671875" style="2" customWidth="1"/>
    <col min="13315" max="13315" width="29.6640625" style="2" customWidth="1"/>
    <col min="13316" max="13316" width="11.109375" style="2" customWidth="1"/>
    <col min="13317" max="13317" width="11.33203125" style="2" customWidth="1"/>
    <col min="13318" max="13318" width="11" style="2" customWidth="1"/>
    <col min="13319" max="13319" width="10.6640625" style="2" customWidth="1"/>
    <col min="13320" max="13320" width="10" style="2" customWidth="1"/>
    <col min="13321" max="13321" width="10.44140625" style="2" customWidth="1"/>
    <col min="13322" max="13323" width="9.6640625" style="2" customWidth="1"/>
    <col min="13324" max="13324" width="10" style="2" customWidth="1"/>
    <col min="13325" max="13326" width="7.88671875" style="2" customWidth="1"/>
    <col min="13327" max="13327" width="10.6640625" style="2" customWidth="1"/>
    <col min="13328" max="13328" width="10.44140625" style="2" customWidth="1"/>
    <col min="13329" max="13329" width="10.33203125" style="2" customWidth="1"/>
    <col min="13330" max="13330" width="9" style="2" customWidth="1"/>
    <col min="13331" max="13568" width="10.33203125" style="2"/>
    <col min="13569" max="13569" width="5.5546875" style="2" customWidth="1"/>
    <col min="13570" max="13570" width="6.88671875" style="2" customWidth="1"/>
    <col min="13571" max="13571" width="29.6640625" style="2" customWidth="1"/>
    <col min="13572" max="13572" width="11.109375" style="2" customWidth="1"/>
    <col min="13573" max="13573" width="11.33203125" style="2" customWidth="1"/>
    <col min="13574" max="13574" width="11" style="2" customWidth="1"/>
    <col min="13575" max="13575" width="10.6640625" style="2" customWidth="1"/>
    <col min="13576" max="13576" width="10" style="2" customWidth="1"/>
    <col min="13577" max="13577" width="10.44140625" style="2" customWidth="1"/>
    <col min="13578" max="13579" width="9.6640625" style="2" customWidth="1"/>
    <col min="13580" max="13580" width="10" style="2" customWidth="1"/>
    <col min="13581" max="13582" width="7.88671875" style="2" customWidth="1"/>
    <col min="13583" max="13583" width="10.6640625" style="2" customWidth="1"/>
    <col min="13584" max="13584" width="10.44140625" style="2" customWidth="1"/>
    <col min="13585" max="13585" width="10.33203125" style="2" customWidth="1"/>
    <col min="13586" max="13586" width="9" style="2" customWidth="1"/>
    <col min="13587" max="13824" width="10.33203125" style="2"/>
    <col min="13825" max="13825" width="5.5546875" style="2" customWidth="1"/>
    <col min="13826" max="13826" width="6.88671875" style="2" customWidth="1"/>
    <col min="13827" max="13827" width="29.6640625" style="2" customWidth="1"/>
    <col min="13828" max="13828" width="11.109375" style="2" customWidth="1"/>
    <col min="13829" max="13829" width="11.33203125" style="2" customWidth="1"/>
    <col min="13830" max="13830" width="11" style="2" customWidth="1"/>
    <col min="13831" max="13831" width="10.6640625" style="2" customWidth="1"/>
    <col min="13832" max="13832" width="10" style="2" customWidth="1"/>
    <col min="13833" max="13833" width="10.44140625" style="2" customWidth="1"/>
    <col min="13834" max="13835" width="9.6640625" style="2" customWidth="1"/>
    <col min="13836" max="13836" width="10" style="2" customWidth="1"/>
    <col min="13837" max="13838" width="7.88671875" style="2" customWidth="1"/>
    <col min="13839" max="13839" width="10.6640625" style="2" customWidth="1"/>
    <col min="13840" max="13840" width="10.44140625" style="2" customWidth="1"/>
    <col min="13841" max="13841" width="10.33203125" style="2" customWidth="1"/>
    <col min="13842" max="13842" width="9" style="2" customWidth="1"/>
    <col min="13843" max="14080" width="10.33203125" style="2"/>
    <col min="14081" max="14081" width="5.5546875" style="2" customWidth="1"/>
    <col min="14082" max="14082" width="6.88671875" style="2" customWidth="1"/>
    <col min="14083" max="14083" width="29.6640625" style="2" customWidth="1"/>
    <col min="14084" max="14084" width="11.109375" style="2" customWidth="1"/>
    <col min="14085" max="14085" width="11.33203125" style="2" customWidth="1"/>
    <col min="14086" max="14086" width="11" style="2" customWidth="1"/>
    <col min="14087" max="14087" width="10.6640625" style="2" customWidth="1"/>
    <col min="14088" max="14088" width="10" style="2" customWidth="1"/>
    <col min="14089" max="14089" width="10.44140625" style="2" customWidth="1"/>
    <col min="14090" max="14091" width="9.6640625" style="2" customWidth="1"/>
    <col min="14092" max="14092" width="10" style="2" customWidth="1"/>
    <col min="14093" max="14094" width="7.88671875" style="2" customWidth="1"/>
    <col min="14095" max="14095" width="10.6640625" style="2" customWidth="1"/>
    <col min="14096" max="14096" width="10.44140625" style="2" customWidth="1"/>
    <col min="14097" max="14097" width="10.33203125" style="2" customWidth="1"/>
    <col min="14098" max="14098" width="9" style="2" customWidth="1"/>
    <col min="14099" max="14336" width="10.33203125" style="2"/>
    <col min="14337" max="14337" width="5.5546875" style="2" customWidth="1"/>
    <col min="14338" max="14338" width="6.88671875" style="2" customWidth="1"/>
    <col min="14339" max="14339" width="29.6640625" style="2" customWidth="1"/>
    <col min="14340" max="14340" width="11.109375" style="2" customWidth="1"/>
    <col min="14341" max="14341" width="11.33203125" style="2" customWidth="1"/>
    <col min="14342" max="14342" width="11" style="2" customWidth="1"/>
    <col min="14343" max="14343" width="10.6640625" style="2" customWidth="1"/>
    <col min="14344" max="14344" width="10" style="2" customWidth="1"/>
    <col min="14345" max="14345" width="10.44140625" style="2" customWidth="1"/>
    <col min="14346" max="14347" width="9.6640625" style="2" customWidth="1"/>
    <col min="14348" max="14348" width="10" style="2" customWidth="1"/>
    <col min="14349" max="14350" width="7.88671875" style="2" customWidth="1"/>
    <col min="14351" max="14351" width="10.6640625" style="2" customWidth="1"/>
    <col min="14352" max="14352" width="10.44140625" style="2" customWidth="1"/>
    <col min="14353" max="14353" width="10.33203125" style="2" customWidth="1"/>
    <col min="14354" max="14354" width="9" style="2" customWidth="1"/>
    <col min="14355" max="14592" width="10.33203125" style="2"/>
    <col min="14593" max="14593" width="5.5546875" style="2" customWidth="1"/>
    <col min="14594" max="14594" width="6.88671875" style="2" customWidth="1"/>
    <col min="14595" max="14595" width="29.6640625" style="2" customWidth="1"/>
    <col min="14596" max="14596" width="11.109375" style="2" customWidth="1"/>
    <col min="14597" max="14597" width="11.33203125" style="2" customWidth="1"/>
    <col min="14598" max="14598" width="11" style="2" customWidth="1"/>
    <col min="14599" max="14599" width="10.6640625" style="2" customWidth="1"/>
    <col min="14600" max="14600" width="10" style="2" customWidth="1"/>
    <col min="14601" max="14601" width="10.44140625" style="2" customWidth="1"/>
    <col min="14602" max="14603" width="9.6640625" style="2" customWidth="1"/>
    <col min="14604" max="14604" width="10" style="2" customWidth="1"/>
    <col min="14605" max="14606" width="7.88671875" style="2" customWidth="1"/>
    <col min="14607" max="14607" width="10.6640625" style="2" customWidth="1"/>
    <col min="14608" max="14608" width="10.44140625" style="2" customWidth="1"/>
    <col min="14609" max="14609" width="10.33203125" style="2" customWidth="1"/>
    <col min="14610" max="14610" width="9" style="2" customWidth="1"/>
    <col min="14611" max="14848" width="10.33203125" style="2"/>
    <col min="14849" max="14849" width="5.5546875" style="2" customWidth="1"/>
    <col min="14850" max="14850" width="6.88671875" style="2" customWidth="1"/>
    <col min="14851" max="14851" width="29.6640625" style="2" customWidth="1"/>
    <col min="14852" max="14852" width="11.109375" style="2" customWidth="1"/>
    <col min="14853" max="14853" width="11.33203125" style="2" customWidth="1"/>
    <col min="14854" max="14854" width="11" style="2" customWidth="1"/>
    <col min="14855" max="14855" width="10.6640625" style="2" customWidth="1"/>
    <col min="14856" max="14856" width="10" style="2" customWidth="1"/>
    <col min="14857" max="14857" width="10.44140625" style="2" customWidth="1"/>
    <col min="14858" max="14859" width="9.6640625" style="2" customWidth="1"/>
    <col min="14860" max="14860" width="10" style="2" customWidth="1"/>
    <col min="14861" max="14862" width="7.88671875" style="2" customWidth="1"/>
    <col min="14863" max="14863" width="10.6640625" style="2" customWidth="1"/>
    <col min="14864" max="14864" width="10.44140625" style="2" customWidth="1"/>
    <col min="14865" max="14865" width="10.33203125" style="2" customWidth="1"/>
    <col min="14866" max="14866" width="9" style="2" customWidth="1"/>
    <col min="14867" max="15104" width="10.33203125" style="2"/>
    <col min="15105" max="15105" width="5.5546875" style="2" customWidth="1"/>
    <col min="15106" max="15106" width="6.88671875" style="2" customWidth="1"/>
    <col min="15107" max="15107" width="29.6640625" style="2" customWidth="1"/>
    <col min="15108" max="15108" width="11.109375" style="2" customWidth="1"/>
    <col min="15109" max="15109" width="11.33203125" style="2" customWidth="1"/>
    <col min="15110" max="15110" width="11" style="2" customWidth="1"/>
    <col min="15111" max="15111" width="10.6640625" style="2" customWidth="1"/>
    <col min="15112" max="15112" width="10" style="2" customWidth="1"/>
    <col min="15113" max="15113" width="10.44140625" style="2" customWidth="1"/>
    <col min="15114" max="15115" width="9.6640625" style="2" customWidth="1"/>
    <col min="15116" max="15116" width="10" style="2" customWidth="1"/>
    <col min="15117" max="15118" width="7.88671875" style="2" customWidth="1"/>
    <col min="15119" max="15119" width="10.6640625" style="2" customWidth="1"/>
    <col min="15120" max="15120" width="10.44140625" style="2" customWidth="1"/>
    <col min="15121" max="15121" width="10.33203125" style="2" customWidth="1"/>
    <col min="15122" max="15122" width="9" style="2" customWidth="1"/>
    <col min="15123" max="15360" width="10.33203125" style="2"/>
    <col min="15361" max="15361" width="5.5546875" style="2" customWidth="1"/>
    <col min="15362" max="15362" width="6.88671875" style="2" customWidth="1"/>
    <col min="15363" max="15363" width="29.6640625" style="2" customWidth="1"/>
    <col min="15364" max="15364" width="11.109375" style="2" customWidth="1"/>
    <col min="15365" max="15365" width="11.33203125" style="2" customWidth="1"/>
    <col min="15366" max="15366" width="11" style="2" customWidth="1"/>
    <col min="15367" max="15367" width="10.6640625" style="2" customWidth="1"/>
    <col min="15368" max="15368" width="10" style="2" customWidth="1"/>
    <col min="15369" max="15369" width="10.44140625" style="2" customWidth="1"/>
    <col min="15370" max="15371" width="9.6640625" style="2" customWidth="1"/>
    <col min="15372" max="15372" width="10" style="2" customWidth="1"/>
    <col min="15373" max="15374" width="7.88671875" style="2" customWidth="1"/>
    <col min="15375" max="15375" width="10.6640625" style="2" customWidth="1"/>
    <col min="15376" max="15376" width="10.44140625" style="2" customWidth="1"/>
    <col min="15377" max="15377" width="10.33203125" style="2" customWidth="1"/>
    <col min="15378" max="15378" width="9" style="2" customWidth="1"/>
    <col min="15379" max="15616" width="10.33203125" style="2"/>
    <col min="15617" max="15617" width="5.5546875" style="2" customWidth="1"/>
    <col min="15618" max="15618" width="6.88671875" style="2" customWidth="1"/>
    <col min="15619" max="15619" width="29.6640625" style="2" customWidth="1"/>
    <col min="15620" max="15620" width="11.109375" style="2" customWidth="1"/>
    <col min="15621" max="15621" width="11.33203125" style="2" customWidth="1"/>
    <col min="15622" max="15622" width="11" style="2" customWidth="1"/>
    <col min="15623" max="15623" width="10.6640625" style="2" customWidth="1"/>
    <col min="15624" max="15624" width="10" style="2" customWidth="1"/>
    <col min="15625" max="15625" width="10.44140625" style="2" customWidth="1"/>
    <col min="15626" max="15627" width="9.6640625" style="2" customWidth="1"/>
    <col min="15628" max="15628" width="10" style="2" customWidth="1"/>
    <col min="15629" max="15630" width="7.88671875" style="2" customWidth="1"/>
    <col min="15631" max="15631" width="10.6640625" style="2" customWidth="1"/>
    <col min="15632" max="15632" width="10.44140625" style="2" customWidth="1"/>
    <col min="15633" max="15633" width="10.33203125" style="2" customWidth="1"/>
    <col min="15634" max="15634" width="9" style="2" customWidth="1"/>
    <col min="15635" max="15872" width="10.33203125" style="2"/>
    <col min="15873" max="15873" width="5.5546875" style="2" customWidth="1"/>
    <col min="15874" max="15874" width="6.88671875" style="2" customWidth="1"/>
    <col min="15875" max="15875" width="29.6640625" style="2" customWidth="1"/>
    <col min="15876" max="15876" width="11.109375" style="2" customWidth="1"/>
    <col min="15877" max="15877" width="11.33203125" style="2" customWidth="1"/>
    <col min="15878" max="15878" width="11" style="2" customWidth="1"/>
    <col min="15879" max="15879" width="10.6640625" style="2" customWidth="1"/>
    <col min="15880" max="15880" width="10" style="2" customWidth="1"/>
    <col min="15881" max="15881" width="10.44140625" style="2" customWidth="1"/>
    <col min="15882" max="15883" width="9.6640625" style="2" customWidth="1"/>
    <col min="15884" max="15884" width="10" style="2" customWidth="1"/>
    <col min="15885" max="15886" width="7.88671875" style="2" customWidth="1"/>
    <col min="15887" max="15887" width="10.6640625" style="2" customWidth="1"/>
    <col min="15888" max="15888" width="10.44140625" style="2" customWidth="1"/>
    <col min="15889" max="15889" width="10.33203125" style="2" customWidth="1"/>
    <col min="15890" max="15890" width="9" style="2" customWidth="1"/>
    <col min="15891" max="16128" width="10.33203125" style="2"/>
    <col min="16129" max="16129" width="5.5546875" style="2" customWidth="1"/>
    <col min="16130" max="16130" width="6.88671875" style="2" customWidth="1"/>
    <col min="16131" max="16131" width="29.6640625" style="2" customWidth="1"/>
    <col min="16132" max="16132" width="11.109375" style="2" customWidth="1"/>
    <col min="16133" max="16133" width="11.33203125" style="2" customWidth="1"/>
    <col min="16134" max="16134" width="11" style="2" customWidth="1"/>
    <col min="16135" max="16135" width="10.6640625" style="2" customWidth="1"/>
    <col min="16136" max="16136" width="10" style="2" customWidth="1"/>
    <col min="16137" max="16137" width="10.44140625" style="2" customWidth="1"/>
    <col min="16138" max="16139" width="9.6640625" style="2" customWidth="1"/>
    <col min="16140" max="16140" width="10" style="2" customWidth="1"/>
    <col min="16141" max="16142" width="7.88671875" style="2" customWidth="1"/>
    <col min="16143" max="16143" width="10.6640625" style="2" customWidth="1"/>
    <col min="16144" max="16144" width="10.44140625" style="2" customWidth="1"/>
    <col min="16145" max="16145" width="10.33203125" style="2" customWidth="1"/>
    <col min="16146" max="16146" width="9" style="2" customWidth="1"/>
    <col min="16147" max="16384" width="10.33203125" style="2"/>
  </cols>
  <sheetData>
    <row r="2" spans="1:18" s="1" customFormat="1" ht="17.399999999999999">
      <c r="A2" s="248" t="s">
        <v>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8" s="3" customFormat="1" ht="12.75" customHeight="1">
      <c r="A3" s="249" t="s">
        <v>10</v>
      </c>
      <c r="B3" s="249" t="s">
        <v>11</v>
      </c>
      <c r="C3" s="249" t="s">
        <v>1</v>
      </c>
      <c r="D3" s="252" t="s">
        <v>12</v>
      </c>
      <c r="E3" s="255" t="s">
        <v>2</v>
      </c>
      <c r="F3" s="258" t="s">
        <v>13</v>
      </c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60"/>
    </row>
    <row r="4" spans="1:18" s="3" customFormat="1" ht="10.199999999999999">
      <c r="A4" s="250"/>
      <c r="B4" s="250"/>
      <c r="C4" s="250"/>
      <c r="D4" s="253"/>
      <c r="E4" s="256"/>
      <c r="F4" s="255" t="s">
        <v>14</v>
      </c>
      <c r="G4" s="262" t="s">
        <v>3</v>
      </c>
      <c r="H4" s="263"/>
      <c r="I4" s="263"/>
      <c r="J4" s="263"/>
      <c r="K4" s="263"/>
      <c r="L4" s="263"/>
      <c r="M4" s="263"/>
      <c r="N4" s="264"/>
      <c r="O4" s="255" t="s">
        <v>15</v>
      </c>
      <c r="P4" s="258" t="s">
        <v>3</v>
      </c>
      <c r="Q4" s="259"/>
      <c r="R4" s="260"/>
    </row>
    <row r="5" spans="1:18" s="3" customFormat="1" ht="10.199999999999999">
      <c r="A5" s="250"/>
      <c r="B5" s="250"/>
      <c r="C5" s="250"/>
      <c r="D5" s="253"/>
      <c r="E5" s="256"/>
      <c r="F5" s="256"/>
      <c r="G5" s="265"/>
      <c r="H5" s="266"/>
      <c r="I5" s="266"/>
      <c r="J5" s="266"/>
      <c r="K5" s="266"/>
      <c r="L5" s="266"/>
      <c r="M5" s="266"/>
      <c r="N5" s="267"/>
      <c r="O5" s="256"/>
      <c r="P5" s="255" t="s">
        <v>16</v>
      </c>
      <c r="Q5" s="262" t="s">
        <v>17</v>
      </c>
      <c r="R5" s="268" t="s">
        <v>18</v>
      </c>
    </row>
    <row r="6" spans="1:18" s="3" customFormat="1" ht="10.199999999999999">
      <c r="A6" s="250"/>
      <c r="B6" s="250"/>
      <c r="C6" s="250"/>
      <c r="D6" s="253"/>
      <c r="E6" s="256"/>
      <c r="F6" s="256"/>
      <c r="G6" s="255" t="s">
        <v>19</v>
      </c>
      <c r="H6" s="262" t="s">
        <v>3</v>
      </c>
      <c r="I6" s="264"/>
      <c r="J6" s="255" t="s">
        <v>20</v>
      </c>
      <c r="K6" s="255" t="s">
        <v>21</v>
      </c>
      <c r="L6" s="255" t="s">
        <v>22</v>
      </c>
      <c r="M6" s="255" t="s">
        <v>23</v>
      </c>
      <c r="N6" s="255" t="s">
        <v>24</v>
      </c>
      <c r="O6" s="256"/>
      <c r="P6" s="256"/>
      <c r="Q6" s="265"/>
      <c r="R6" s="269"/>
    </row>
    <row r="7" spans="1:18" s="3" customFormat="1" ht="10.199999999999999">
      <c r="A7" s="250"/>
      <c r="B7" s="250"/>
      <c r="C7" s="250"/>
      <c r="D7" s="253"/>
      <c r="E7" s="256"/>
      <c r="F7" s="256"/>
      <c r="G7" s="256"/>
      <c r="H7" s="265"/>
      <c r="I7" s="267"/>
      <c r="J7" s="256"/>
      <c r="K7" s="256"/>
      <c r="L7" s="256"/>
      <c r="M7" s="256"/>
      <c r="N7" s="256"/>
      <c r="O7" s="256"/>
      <c r="P7" s="256"/>
      <c r="Q7" s="262" t="s">
        <v>25</v>
      </c>
      <c r="R7" s="269"/>
    </row>
    <row r="8" spans="1:18" s="3" customFormat="1" ht="78.75" customHeight="1">
      <c r="A8" s="251"/>
      <c r="B8" s="251"/>
      <c r="C8" s="251"/>
      <c r="D8" s="254"/>
      <c r="E8" s="257"/>
      <c r="F8" s="261"/>
      <c r="G8" s="261"/>
      <c r="H8" s="4" t="s">
        <v>26</v>
      </c>
      <c r="I8" s="4" t="s">
        <v>27</v>
      </c>
      <c r="J8" s="261"/>
      <c r="K8" s="261"/>
      <c r="L8" s="261"/>
      <c r="M8" s="261"/>
      <c r="N8" s="261"/>
      <c r="O8" s="261"/>
      <c r="P8" s="261"/>
      <c r="Q8" s="265"/>
      <c r="R8" s="270"/>
    </row>
    <row r="9" spans="1:18" s="3" customFormat="1" ht="15.9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6">
        <v>6</v>
      </c>
      <c r="G9" s="6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8" s="13" customFormat="1" ht="15.6" customHeight="1">
      <c r="A10" s="109">
        <v>750</v>
      </c>
      <c r="B10" s="82"/>
      <c r="C10" s="87" t="s">
        <v>4</v>
      </c>
      <c r="D10" s="16">
        <v>2290539.9700000002</v>
      </c>
      <c r="E10" s="16">
        <f t="shared" ref="E10:E11" si="0">F10+P10</f>
        <v>65482.99</v>
      </c>
      <c r="F10" s="16">
        <f t="shared" ref="F10:F11" si="1">G10+H10</f>
        <v>15482.99</v>
      </c>
      <c r="G10" s="8">
        <f>G11</f>
        <v>15482.99</v>
      </c>
      <c r="H10" s="5"/>
      <c r="I10" s="8">
        <f>I11</f>
        <v>15482.99</v>
      </c>
      <c r="J10" s="85"/>
      <c r="K10" s="84"/>
      <c r="L10" s="84"/>
      <c r="M10" s="79"/>
      <c r="N10" s="79"/>
      <c r="O10" s="16">
        <f>O11</f>
        <v>50000</v>
      </c>
      <c r="P10" s="16">
        <f>P11</f>
        <v>50000</v>
      </c>
      <c r="Q10" s="84"/>
      <c r="R10" s="79"/>
    </row>
    <row r="11" spans="1:18" s="13" customFormat="1" ht="20.399999999999999">
      <c r="A11" s="109"/>
      <c r="B11" s="111">
        <v>75023</v>
      </c>
      <c r="C11" s="86" t="s">
        <v>194</v>
      </c>
      <c r="D11" s="80"/>
      <c r="E11" s="80">
        <f t="shared" si="0"/>
        <v>65482.99</v>
      </c>
      <c r="F11" s="80">
        <f t="shared" si="1"/>
        <v>15482.99</v>
      </c>
      <c r="G11" s="80">
        <f>H11+I11</f>
        <v>15482.99</v>
      </c>
      <c r="H11" s="5"/>
      <c r="I11" s="81">
        <v>15482.99</v>
      </c>
      <c r="J11" s="85"/>
      <c r="K11" s="81"/>
      <c r="L11" s="81"/>
      <c r="M11" s="79"/>
      <c r="N11" s="79"/>
      <c r="O11" s="81">
        <f>P11</f>
        <v>50000</v>
      </c>
      <c r="P11" s="80">
        <v>50000</v>
      </c>
      <c r="Q11" s="81"/>
      <c r="R11" s="79"/>
    </row>
    <row r="12" spans="1:18" s="13" customFormat="1" ht="20.399999999999999">
      <c r="A12" s="109">
        <v>754</v>
      </c>
      <c r="B12" s="82"/>
      <c r="C12" s="220" t="s">
        <v>30</v>
      </c>
      <c r="D12" s="16">
        <v>349818</v>
      </c>
      <c r="E12" s="16">
        <f t="shared" ref="E12:E13" si="2">F12+P12</f>
        <v>90000</v>
      </c>
      <c r="F12" s="16">
        <f t="shared" ref="F12:F20" si="3">G12+H12</f>
        <v>50000</v>
      </c>
      <c r="G12" s="8">
        <f>G13</f>
        <v>50000</v>
      </c>
      <c r="H12" s="5"/>
      <c r="I12" s="8">
        <f>I13</f>
        <v>50000</v>
      </c>
      <c r="J12" s="85"/>
      <c r="K12" s="84"/>
      <c r="L12" s="84"/>
      <c r="M12" s="79"/>
      <c r="N12" s="79"/>
      <c r="O12" s="16">
        <f>O13</f>
        <v>40000</v>
      </c>
      <c r="P12" s="16">
        <f>P13</f>
        <v>40000</v>
      </c>
      <c r="Q12" s="84"/>
      <c r="R12" s="79"/>
    </row>
    <row r="13" spans="1:18" s="13" customFormat="1" ht="15.6" customHeight="1">
      <c r="A13" s="109"/>
      <c r="B13" s="111">
        <v>75412</v>
      </c>
      <c r="C13" s="86" t="s">
        <v>195</v>
      </c>
      <c r="D13" s="80"/>
      <c r="E13" s="80">
        <f t="shared" si="2"/>
        <v>90000</v>
      </c>
      <c r="F13" s="80">
        <f t="shared" si="3"/>
        <v>50000</v>
      </c>
      <c r="G13" s="80">
        <f>H13+I13</f>
        <v>50000</v>
      </c>
      <c r="H13" s="5"/>
      <c r="I13" s="81">
        <v>50000</v>
      </c>
      <c r="J13" s="85"/>
      <c r="K13" s="81"/>
      <c r="L13" s="81"/>
      <c r="M13" s="79"/>
      <c r="N13" s="79"/>
      <c r="O13" s="81">
        <f>P13</f>
        <v>40000</v>
      </c>
      <c r="P13" s="80">
        <v>40000</v>
      </c>
      <c r="Q13" s="81"/>
      <c r="R13" s="79"/>
    </row>
    <row r="14" spans="1:18" s="13" customFormat="1" ht="15.6" customHeight="1">
      <c r="A14" s="109">
        <v>801</v>
      </c>
      <c r="B14" s="82"/>
      <c r="C14" s="83" t="s">
        <v>5</v>
      </c>
      <c r="D14" s="16">
        <v>7471437.04</v>
      </c>
      <c r="E14" s="16">
        <f>E15+E16+E17+E18</f>
        <v>209605</v>
      </c>
      <c r="F14" s="16">
        <f>F15+F16+F17+F18</f>
        <v>124605</v>
      </c>
      <c r="G14" s="16">
        <f>G15+G17</f>
        <v>75485</v>
      </c>
      <c r="H14" s="84"/>
      <c r="I14" s="16">
        <f>I15+I17</f>
        <v>75485</v>
      </c>
      <c r="J14" s="85"/>
      <c r="K14" s="84"/>
      <c r="L14" s="16">
        <f>L15+L16+L17+L18</f>
        <v>49120</v>
      </c>
      <c r="M14" s="79"/>
      <c r="N14" s="79"/>
      <c r="O14" s="16">
        <f>O15+O17</f>
        <v>85000</v>
      </c>
      <c r="P14" s="16">
        <f>P15+P17</f>
        <v>85000</v>
      </c>
      <c r="Q14" s="84"/>
      <c r="R14" s="79"/>
    </row>
    <row r="15" spans="1:18" s="13" customFormat="1" ht="15.6" customHeight="1">
      <c r="A15" s="109"/>
      <c r="B15" s="111">
        <v>80101</v>
      </c>
      <c r="C15" s="86" t="s">
        <v>134</v>
      </c>
      <c r="D15" s="80"/>
      <c r="E15" s="80">
        <f t="shared" ref="E15:E16" si="4">F15+P15</f>
        <v>100485</v>
      </c>
      <c r="F15" s="80">
        <f t="shared" si="3"/>
        <v>15485</v>
      </c>
      <c r="G15" s="80">
        <f t="shared" ref="G15:G17" si="5">H15+I15</f>
        <v>15485</v>
      </c>
      <c r="H15" s="81"/>
      <c r="I15" s="81">
        <v>15485</v>
      </c>
      <c r="J15" s="85"/>
      <c r="K15" s="81"/>
      <c r="L15" s="81"/>
      <c r="M15" s="79"/>
      <c r="N15" s="79"/>
      <c r="O15" s="81">
        <f>P15</f>
        <v>85000</v>
      </c>
      <c r="P15" s="80">
        <v>85000</v>
      </c>
      <c r="Q15" s="81"/>
      <c r="R15" s="79"/>
    </row>
    <row r="16" spans="1:18" s="13" customFormat="1" ht="15.6" customHeight="1">
      <c r="A16" s="109"/>
      <c r="B16" s="111">
        <v>80104</v>
      </c>
      <c r="C16" s="86" t="s">
        <v>190</v>
      </c>
      <c r="D16" s="80"/>
      <c r="E16" s="80">
        <f t="shared" si="4"/>
        <v>3200</v>
      </c>
      <c r="F16" s="80">
        <f>G16+H16+L16</f>
        <v>3200</v>
      </c>
      <c r="G16" s="80"/>
      <c r="H16" s="81"/>
      <c r="I16" s="81"/>
      <c r="J16" s="85"/>
      <c r="K16" s="81"/>
      <c r="L16" s="81">
        <v>3200</v>
      </c>
      <c r="M16" s="79"/>
      <c r="N16" s="79"/>
      <c r="O16" s="81"/>
      <c r="P16" s="80"/>
      <c r="Q16" s="81"/>
      <c r="R16" s="79"/>
    </row>
    <row r="17" spans="1:18" s="13" customFormat="1" ht="15.6" customHeight="1">
      <c r="A17" s="109"/>
      <c r="B17" s="111">
        <v>80110</v>
      </c>
      <c r="C17" s="86" t="s">
        <v>187</v>
      </c>
      <c r="D17" s="80"/>
      <c r="E17" s="80">
        <f t="shared" ref="E17:E24" si="6">F17+P17</f>
        <v>60000</v>
      </c>
      <c r="F17" s="80">
        <f t="shared" si="3"/>
        <v>60000</v>
      </c>
      <c r="G17" s="80">
        <f t="shared" si="5"/>
        <v>60000</v>
      </c>
      <c r="H17" s="81"/>
      <c r="I17" s="81">
        <v>60000</v>
      </c>
      <c r="J17" s="85"/>
      <c r="K17" s="81"/>
      <c r="L17" s="81"/>
      <c r="M17" s="79"/>
      <c r="N17" s="79"/>
      <c r="O17" s="81"/>
      <c r="P17" s="80"/>
      <c r="Q17" s="81"/>
      <c r="R17" s="79"/>
    </row>
    <row r="18" spans="1:18" s="13" customFormat="1" ht="15.6" customHeight="1">
      <c r="A18" s="109"/>
      <c r="B18" s="111">
        <v>80195</v>
      </c>
      <c r="C18" s="86" t="s">
        <v>144</v>
      </c>
      <c r="D18" s="80"/>
      <c r="E18" s="9">
        <f t="shared" ref="E18" si="7">F18+O18</f>
        <v>45920</v>
      </c>
      <c r="F18" s="80">
        <f>G18+H18+L18</f>
        <v>45920</v>
      </c>
      <c r="G18" s="80"/>
      <c r="H18" s="5"/>
      <c r="I18" s="81"/>
      <c r="J18" s="5"/>
      <c r="K18" s="5"/>
      <c r="L18" s="81">
        <v>45920</v>
      </c>
      <c r="M18" s="79"/>
      <c r="N18" s="79"/>
      <c r="O18" s="81"/>
      <c r="P18" s="80"/>
      <c r="Q18" s="81"/>
      <c r="R18" s="79"/>
    </row>
    <row r="19" spans="1:18" s="13" customFormat="1" ht="15.6" customHeight="1">
      <c r="A19" s="109">
        <v>852</v>
      </c>
      <c r="B19" s="109"/>
      <c r="C19" s="87" t="s">
        <v>189</v>
      </c>
      <c r="D19" s="7">
        <v>2213564.5099999998</v>
      </c>
      <c r="E19" s="16">
        <f t="shared" si="6"/>
        <v>17000</v>
      </c>
      <c r="F19" s="16">
        <f t="shared" si="3"/>
        <v>17000</v>
      </c>
      <c r="G19" s="8">
        <f>G20</f>
        <v>17000</v>
      </c>
      <c r="H19" s="5"/>
      <c r="I19" s="8">
        <f>I20</f>
        <v>17000</v>
      </c>
      <c r="J19" s="5"/>
      <c r="K19" s="5"/>
      <c r="L19" s="5"/>
      <c r="M19" s="5"/>
      <c r="N19" s="5"/>
      <c r="O19" s="16"/>
      <c r="P19" s="16"/>
      <c r="Q19" s="16"/>
      <c r="R19" s="5"/>
    </row>
    <row r="20" spans="1:18" s="13" customFormat="1" ht="20.399999999999999">
      <c r="A20" s="110"/>
      <c r="B20" s="112">
        <v>85214</v>
      </c>
      <c r="C20" s="86" t="s">
        <v>188</v>
      </c>
      <c r="D20" s="5"/>
      <c r="E20" s="80">
        <f t="shared" si="6"/>
        <v>17000</v>
      </c>
      <c r="F20" s="80">
        <f t="shared" si="3"/>
        <v>17000</v>
      </c>
      <c r="G20" s="80">
        <f>H20+I20</f>
        <v>17000</v>
      </c>
      <c r="H20" s="5"/>
      <c r="I20" s="81">
        <v>17000</v>
      </c>
      <c r="J20" s="5"/>
      <c r="K20" s="5"/>
      <c r="L20" s="5"/>
      <c r="M20" s="5"/>
      <c r="N20" s="5"/>
      <c r="O20" s="81"/>
      <c r="P20" s="80"/>
      <c r="Q20" s="80"/>
      <c r="R20" s="5"/>
    </row>
    <row r="21" spans="1:18" s="13" customFormat="1" ht="15.6" customHeight="1">
      <c r="A21" s="109">
        <v>854</v>
      </c>
      <c r="B21" s="109"/>
      <c r="C21" s="229" t="s">
        <v>157</v>
      </c>
      <c r="D21" s="7">
        <v>63007</v>
      </c>
      <c r="E21" s="16">
        <f t="shared" ref="E21:E22" si="8">F21+P21</f>
        <v>9100</v>
      </c>
      <c r="F21" s="8">
        <f>F22</f>
        <v>9100</v>
      </c>
      <c r="G21" s="8"/>
      <c r="H21" s="5"/>
      <c r="I21" s="8"/>
      <c r="J21" s="5"/>
      <c r="K21" s="8">
        <f>K22</f>
        <v>9100</v>
      </c>
      <c r="L21" s="5"/>
      <c r="M21" s="5"/>
      <c r="N21" s="5"/>
      <c r="O21" s="16"/>
      <c r="P21" s="16"/>
      <c r="Q21" s="16"/>
      <c r="R21" s="5"/>
    </row>
    <row r="22" spans="1:18" s="13" customFormat="1" ht="15.6" customHeight="1">
      <c r="A22" s="110"/>
      <c r="B22" s="112">
        <v>85415</v>
      </c>
      <c r="C22" s="223" t="s">
        <v>158</v>
      </c>
      <c r="D22" s="5"/>
      <c r="E22" s="80">
        <f t="shared" si="8"/>
        <v>9100</v>
      </c>
      <c r="F22" s="80">
        <f>G22+H22+L22+K22</f>
        <v>9100</v>
      </c>
      <c r="G22" s="80"/>
      <c r="H22" s="5"/>
      <c r="I22" s="81"/>
      <c r="J22" s="5"/>
      <c r="K22" s="81">
        <v>9100</v>
      </c>
      <c r="L22" s="5"/>
      <c r="M22" s="5"/>
      <c r="N22" s="5"/>
      <c r="O22" s="81"/>
      <c r="P22" s="80"/>
      <c r="Q22" s="80"/>
      <c r="R22" s="5"/>
    </row>
    <row r="23" spans="1:18" s="13" customFormat="1" ht="20.399999999999999">
      <c r="A23" s="109">
        <v>900</v>
      </c>
      <c r="B23" s="82"/>
      <c r="C23" s="221" t="s">
        <v>6</v>
      </c>
      <c r="D23" s="16">
        <v>1873988.37</v>
      </c>
      <c r="E23" s="16">
        <f t="shared" si="6"/>
        <v>47990</v>
      </c>
      <c r="F23" s="16"/>
      <c r="G23" s="8"/>
      <c r="H23" s="5"/>
      <c r="I23" s="8"/>
      <c r="J23" s="85"/>
      <c r="K23" s="84"/>
      <c r="L23" s="84"/>
      <c r="M23" s="79"/>
      <c r="N23" s="79"/>
      <c r="O23" s="16">
        <f>O24</f>
        <v>47990</v>
      </c>
      <c r="P23" s="16">
        <f>P24</f>
        <v>47990</v>
      </c>
      <c r="Q23" s="84"/>
      <c r="R23" s="79"/>
    </row>
    <row r="24" spans="1:18" s="13" customFormat="1" ht="15.6" customHeight="1">
      <c r="A24" s="109"/>
      <c r="B24" s="111">
        <v>90095</v>
      </c>
      <c r="C24" s="86" t="s">
        <v>144</v>
      </c>
      <c r="D24" s="80"/>
      <c r="E24" s="80">
        <f t="shared" si="6"/>
        <v>47990</v>
      </c>
      <c r="F24" s="80"/>
      <c r="G24" s="80"/>
      <c r="H24" s="5"/>
      <c r="I24" s="81"/>
      <c r="J24" s="85"/>
      <c r="K24" s="81"/>
      <c r="L24" s="81"/>
      <c r="M24" s="79"/>
      <c r="N24" s="79"/>
      <c r="O24" s="81">
        <f>P24</f>
        <v>47990</v>
      </c>
      <c r="P24" s="80">
        <v>47990</v>
      </c>
      <c r="Q24" s="81"/>
      <c r="R24" s="79"/>
    </row>
    <row r="25" spans="1:18" s="13" customFormat="1" ht="20.399999999999999">
      <c r="A25" s="109">
        <v>921</v>
      </c>
      <c r="B25" s="82"/>
      <c r="C25" s="11" t="s">
        <v>131</v>
      </c>
      <c r="D25" s="7">
        <v>274000</v>
      </c>
      <c r="E25" s="7">
        <f t="shared" ref="E25:E26" si="9">F25+O25</f>
        <v>12026.94</v>
      </c>
      <c r="F25" s="16">
        <f t="shared" ref="F25:F26" si="10">G25+H25</f>
        <v>12026.94</v>
      </c>
      <c r="G25" s="8">
        <f>G26</f>
        <v>12026.94</v>
      </c>
      <c r="H25" s="5"/>
      <c r="I25" s="8">
        <f>I26</f>
        <v>12026.94</v>
      </c>
      <c r="J25" s="5"/>
      <c r="K25" s="5"/>
      <c r="L25" s="5"/>
      <c r="M25" s="5"/>
      <c r="N25" s="5"/>
      <c r="O25" s="16"/>
      <c r="P25" s="16"/>
      <c r="Q25" s="12"/>
      <c r="R25" s="5"/>
    </row>
    <row r="26" spans="1:18" s="13" customFormat="1" ht="15.6" customHeight="1">
      <c r="A26" s="110"/>
      <c r="B26" s="111">
        <v>92105</v>
      </c>
      <c r="C26" s="78" t="s">
        <v>132</v>
      </c>
      <c r="D26" s="5"/>
      <c r="E26" s="9">
        <f t="shared" si="9"/>
        <v>12026.94</v>
      </c>
      <c r="F26" s="80">
        <f t="shared" si="10"/>
        <v>12026.94</v>
      </c>
      <c r="G26" s="80">
        <f>H26+I26</f>
        <v>12026.94</v>
      </c>
      <c r="H26" s="5"/>
      <c r="I26" s="81">
        <v>12026.94</v>
      </c>
      <c r="J26" s="5"/>
      <c r="K26" s="5"/>
      <c r="L26" s="5"/>
      <c r="M26" s="5"/>
      <c r="N26" s="5"/>
      <c r="O26" s="81"/>
      <c r="P26" s="80"/>
      <c r="Q26" s="5"/>
      <c r="R26" s="5"/>
    </row>
    <row r="27" spans="1:18" s="18" customFormat="1" ht="18.75" customHeight="1">
      <c r="A27" s="271" t="s">
        <v>31</v>
      </c>
      <c r="B27" s="272"/>
      <c r="C27" s="273"/>
      <c r="D27" s="15">
        <f>F27+O27</f>
        <v>21341783.07</v>
      </c>
      <c r="E27" s="7"/>
      <c r="F27" s="16">
        <f>G27+J27+K27+L27+N27</f>
        <v>15423572.07</v>
      </c>
      <c r="G27" s="16">
        <f>H27+I27</f>
        <v>12239290.280000001</v>
      </c>
      <c r="H27" s="8">
        <v>7221515</v>
      </c>
      <c r="I27" s="8">
        <v>5017775.28</v>
      </c>
      <c r="J27" s="8">
        <v>385000</v>
      </c>
      <c r="K27" s="8">
        <v>2052748.76</v>
      </c>
      <c r="L27" s="8">
        <v>701533.03</v>
      </c>
      <c r="M27" s="8">
        <v>0</v>
      </c>
      <c r="N27" s="8">
        <v>45000</v>
      </c>
      <c r="O27" s="8">
        <v>5918211</v>
      </c>
      <c r="P27" s="8">
        <v>5918211</v>
      </c>
      <c r="Q27" s="17">
        <v>2590992.79</v>
      </c>
      <c r="R27" s="8">
        <v>0</v>
      </c>
    </row>
    <row r="28" spans="1:18" s="20" customFormat="1" ht="18.600000000000001" customHeight="1">
      <c r="A28" s="271" t="s">
        <v>7</v>
      </c>
      <c r="B28" s="272"/>
      <c r="C28" s="273"/>
      <c r="D28" s="10"/>
      <c r="E28" s="19">
        <f>E10+E12+E14+E19+E21+E23+E25</f>
        <v>451204.93</v>
      </c>
      <c r="F28" s="19">
        <f>F10+F12+F14+F19+F21+F23+F25</f>
        <v>228214.93</v>
      </c>
      <c r="G28" s="19">
        <f>G10+G12+G14+G19+G21+G23+G25</f>
        <v>169994.93</v>
      </c>
      <c r="H28" s="19"/>
      <c r="I28" s="19">
        <f>I10+I12+I14+I19+I21+I23+I25</f>
        <v>169994.93</v>
      </c>
      <c r="J28" s="19"/>
      <c r="K28" s="19">
        <f>K10+K12+K14+K19+K21+K23+K25</f>
        <v>9100</v>
      </c>
      <c r="L28" s="19">
        <f>L10+L12+L14+L19+L21+L23+L25</f>
        <v>49120</v>
      </c>
      <c r="M28" s="19"/>
      <c r="N28" s="19"/>
      <c r="O28" s="19">
        <f>O10+O12+O14+O19+O21+O23+O25</f>
        <v>222990</v>
      </c>
      <c r="P28" s="19">
        <f>P10+P12+P14+P19+P21+P23+P25</f>
        <v>222990</v>
      </c>
      <c r="Q28" s="19"/>
      <c r="R28" s="19"/>
    </row>
    <row r="29" spans="1:18" s="21" customFormat="1" ht="18.75" customHeight="1">
      <c r="A29" s="274" t="s">
        <v>32</v>
      </c>
      <c r="B29" s="275"/>
      <c r="C29" s="276"/>
      <c r="D29" s="15">
        <f>D27+E28</f>
        <v>21792988</v>
      </c>
      <c r="E29" s="15" t="s">
        <v>8</v>
      </c>
      <c r="F29" s="15">
        <f>+F28+F27</f>
        <v>15651787</v>
      </c>
      <c r="G29" s="15">
        <f>+G28+G27</f>
        <v>12409285.210000001</v>
      </c>
      <c r="H29" s="15">
        <f>+H28+H27</f>
        <v>7221515</v>
      </c>
      <c r="I29" s="15">
        <f>+I28+I27</f>
        <v>5187770.21</v>
      </c>
      <c r="J29" s="15">
        <f t="shared" ref="J29:R29" si="11">+J28+J27</f>
        <v>385000</v>
      </c>
      <c r="K29" s="15">
        <f t="shared" si="11"/>
        <v>2061848.76</v>
      </c>
      <c r="L29" s="15">
        <f t="shared" si="11"/>
        <v>750653.03</v>
      </c>
      <c r="M29" s="15">
        <f t="shared" si="11"/>
        <v>0</v>
      </c>
      <c r="N29" s="15">
        <f t="shared" si="11"/>
        <v>45000</v>
      </c>
      <c r="O29" s="15">
        <f t="shared" si="11"/>
        <v>6141201</v>
      </c>
      <c r="P29" s="15">
        <f t="shared" si="11"/>
        <v>6141201</v>
      </c>
      <c r="Q29" s="15">
        <f t="shared" si="11"/>
        <v>2590992.79</v>
      </c>
      <c r="R29" s="15">
        <f t="shared" si="11"/>
        <v>0</v>
      </c>
    </row>
    <row r="30" spans="1:18" s="14" customFormat="1" ht="10.199999999999999">
      <c r="A30" s="22"/>
      <c r="B30" s="23"/>
      <c r="C30" s="24"/>
      <c r="D30" s="25"/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</row>
    <row r="31" spans="1:18" s="14" customFormat="1" ht="12.75" customHeight="1">
      <c r="B31" s="27"/>
      <c r="C31" s="222"/>
      <c r="F31" s="26"/>
    </row>
    <row r="32" spans="1:18" s="14" customFormat="1" ht="10.199999999999999">
      <c r="B32" s="27"/>
      <c r="C32" s="28"/>
      <c r="F32" s="26"/>
    </row>
    <row r="33" spans="2:3" s="14" customFormat="1" ht="10.199999999999999">
      <c r="B33" s="27"/>
      <c r="C33" s="28"/>
    </row>
    <row r="34" spans="2:3" s="14" customFormat="1" ht="10.199999999999999">
      <c r="B34" s="27"/>
      <c r="C34" s="28"/>
    </row>
    <row r="35" spans="2:3" s="14" customFormat="1" ht="10.199999999999999">
      <c r="B35" s="27"/>
      <c r="C35" s="28"/>
    </row>
    <row r="36" spans="2:3" s="14" customFormat="1" ht="10.199999999999999">
      <c r="B36" s="27"/>
      <c r="C36" s="28"/>
    </row>
    <row r="37" spans="2:3" s="14" customFormat="1" ht="10.199999999999999">
      <c r="B37" s="27"/>
      <c r="C37" s="28"/>
    </row>
  </sheetData>
  <mergeCells count="25">
    <mergeCell ref="Q7:Q8"/>
    <mergeCell ref="A27:C27"/>
    <mergeCell ref="A28:C28"/>
    <mergeCell ref="A29:C29"/>
    <mergeCell ref="J6:J8"/>
    <mergeCell ref="K6:K8"/>
    <mergeCell ref="L6:L8"/>
    <mergeCell ref="M6:M8"/>
    <mergeCell ref="N6:N8"/>
    <mergeCell ref="A2:K2"/>
    <mergeCell ref="A3:A8"/>
    <mergeCell ref="B3:B8"/>
    <mergeCell ref="C3:C8"/>
    <mergeCell ref="D3:D8"/>
    <mergeCell ref="E3:E8"/>
    <mergeCell ref="F3:R3"/>
    <mergeCell ref="F4:F8"/>
    <mergeCell ref="G4:N5"/>
    <mergeCell ref="O4:O8"/>
    <mergeCell ref="P4:R4"/>
    <mergeCell ref="P5:P8"/>
    <mergeCell ref="Q5:Q6"/>
    <mergeCell ref="R5:R8"/>
    <mergeCell ref="G6:G8"/>
    <mergeCell ref="H6:I7"/>
  </mergeCells>
  <pageMargins left="0.39370078740157483" right="0.15748031496062992" top="0.98425196850393704" bottom="0.35433070866141736" header="0.43307086614173229" footer="0.55118110236220474"/>
  <pageSetup paperSize="9" scale="75" orientation="landscape" r:id="rId1"/>
  <headerFooter alignWithMargins="0">
    <oddHeader>&amp;RTabela nr 2
 do Uchwały Rady Gminy Nr XXXIII/187/14 
z dnia 11 września 2014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selection activeCell="A2" sqref="A2"/>
    </sheetView>
  </sheetViews>
  <sheetFormatPr defaultColWidth="9.109375" defaultRowHeight="13.2"/>
  <cols>
    <col min="1" max="1" width="5.5546875" style="76" customWidth="1"/>
    <col min="2" max="2" width="6.88671875" style="76" customWidth="1"/>
    <col min="3" max="4" width="7.6640625" style="76" customWidth="1"/>
    <col min="5" max="5" width="51.6640625" style="76" customWidth="1"/>
    <col min="6" max="6" width="11.33203125" style="76" customWidth="1"/>
    <col min="7" max="7" width="13.21875" style="76" customWidth="1"/>
    <col min="8" max="8" width="12.6640625" style="76" customWidth="1"/>
    <col min="9" max="9" width="12.109375" style="76" customWidth="1"/>
    <col min="10" max="10" width="11.6640625" style="76" customWidth="1"/>
    <col min="11" max="11" width="13.109375" style="76" customWidth="1"/>
    <col min="12" max="12" width="14.44140625" style="76" customWidth="1"/>
    <col min="13" max="13" width="16.6640625" style="76" customWidth="1"/>
    <col min="14" max="256" width="9.109375" style="76"/>
    <col min="257" max="257" width="5.5546875" style="76" customWidth="1"/>
    <col min="258" max="258" width="6.88671875" style="76" customWidth="1"/>
    <col min="259" max="260" width="7.6640625" style="76" customWidth="1"/>
    <col min="261" max="261" width="45.5546875" style="76" customWidth="1"/>
    <col min="262" max="262" width="13" style="76" customWidth="1"/>
    <col min="263" max="263" width="12" style="76" customWidth="1"/>
    <col min="264" max="264" width="12.6640625" style="76" customWidth="1"/>
    <col min="265" max="265" width="12.109375" style="76" customWidth="1"/>
    <col min="266" max="266" width="11.6640625" style="76" customWidth="1"/>
    <col min="267" max="267" width="13.109375" style="76" customWidth="1"/>
    <col min="268" max="268" width="14.44140625" style="76" customWidth="1"/>
    <col min="269" max="269" width="16.6640625" style="76" customWidth="1"/>
    <col min="270" max="512" width="9.109375" style="76"/>
    <col min="513" max="513" width="5.5546875" style="76" customWidth="1"/>
    <col min="514" max="514" width="6.88671875" style="76" customWidth="1"/>
    <col min="515" max="516" width="7.6640625" style="76" customWidth="1"/>
    <col min="517" max="517" width="45.5546875" style="76" customWidth="1"/>
    <col min="518" max="518" width="13" style="76" customWidth="1"/>
    <col min="519" max="519" width="12" style="76" customWidth="1"/>
    <col min="520" max="520" width="12.6640625" style="76" customWidth="1"/>
    <col min="521" max="521" width="12.109375" style="76" customWidth="1"/>
    <col min="522" max="522" width="11.6640625" style="76" customWidth="1"/>
    <col min="523" max="523" width="13.109375" style="76" customWidth="1"/>
    <col min="524" max="524" width="14.44140625" style="76" customWidth="1"/>
    <col min="525" max="525" width="16.6640625" style="76" customWidth="1"/>
    <col min="526" max="768" width="9.109375" style="76"/>
    <col min="769" max="769" width="5.5546875" style="76" customWidth="1"/>
    <col min="770" max="770" width="6.88671875" style="76" customWidth="1"/>
    <col min="771" max="772" width="7.6640625" style="76" customWidth="1"/>
    <col min="773" max="773" width="45.5546875" style="76" customWidth="1"/>
    <col min="774" max="774" width="13" style="76" customWidth="1"/>
    <col min="775" max="775" width="12" style="76" customWidth="1"/>
    <col min="776" max="776" width="12.6640625" style="76" customWidth="1"/>
    <col min="777" max="777" width="12.109375" style="76" customWidth="1"/>
    <col min="778" max="778" width="11.6640625" style="76" customWidth="1"/>
    <col min="779" max="779" width="13.109375" style="76" customWidth="1"/>
    <col min="780" max="780" width="14.44140625" style="76" customWidth="1"/>
    <col min="781" max="781" width="16.6640625" style="76" customWidth="1"/>
    <col min="782" max="1024" width="9.109375" style="76"/>
    <col min="1025" max="1025" width="5.5546875" style="76" customWidth="1"/>
    <col min="1026" max="1026" width="6.88671875" style="76" customWidth="1"/>
    <col min="1027" max="1028" width="7.6640625" style="76" customWidth="1"/>
    <col min="1029" max="1029" width="45.5546875" style="76" customWidth="1"/>
    <col min="1030" max="1030" width="13" style="76" customWidth="1"/>
    <col min="1031" max="1031" width="12" style="76" customWidth="1"/>
    <col min="1032" max="1032" width="12.6640625" style="76" customWidth="1"/>
    <col min="1033" max="1033" width="12.109375" style="76" customWidth="1"/>
    <col min="1034" max="1034" width="11.6640625" style="76" customWidth="1"/>
    <col min="1035" max="1035" width="13.109375" style="76" customWidth="1"/>
    <col min="1036" max="1036" width="14.44140625" style="76" customWidth="1"/>
    <col min="1037" max="1037" width="16.6640625" style="76" customWidth="1"/>
    <col min="1038" max="1280" width="9.109375" style="76"/>
    <col min="1281" max="1281" width="5.5546875" style="76" customWidth="1"/>
    <col min="1282" max="1282" width="6.88671875" style="76" customWidth="1"/>
    <col min="1283" max="1284" width="7.6640625" style="76" customWidth="1"/>
    <col min="1285" max="1285" width="45.5546875" style="76" customWidth="1"/>
    <col min="1286" max="1286" width="13" style="76" customWidth="1"/>
    <col min="1287" max="1287" width="12" style="76" customWidth="1"/>
    <col min="1288" max="1288" width="12.6640625" style="76" customWidth="1"/>
    <col min="1289" max="1289" width="12.109375" style="76" customWidth="1"/>
    <col min="1290" max="1290" width="11.6640625" style="76" customWidth="1"/>
    <col min="1291" max="1291" width="13.109375" style="76" customWidth="1"/>
    <col min="1292" max="1292" width="14.44140625" style="76" customWidth="1"/>
    <col min="1293" max="1293" width="16.6640625" style="76" customWidth="1"/>
    <col min="1294" max="1536" width="9.109375" style="76"/>
    <col min="1537" max="1537" width="5.5546875" style="76" customWidth="1"/>
    <col min="1538" max="1538" width="6.88671875" style="76" customWidth="1"/>
    <col min="1539" max="1540" width="7.6640625" style="76" customWidth="1"/>
    <col min="1541" max="1541" width="45.5546875" style="76" customWidth="1"/>
    <col min="1542" max="1542" width="13" style="76" customWidth="1"/>
    <col min="1543" max="1543" width="12" style="76" customWidth="1"/>
    <col min="1544" max="1544" width="12.6640625" style="76" customWidth="1"/>
    <col min="1545" max="1545" width="12.109375" style="76" customWidth="1"/>
    <col min="1546" max="1546" width="11.6640625" style="76" customWidth="1"/>
    <col min="1547" max="1547" width="13.109375" style="76" customWidth="1"/>
    <col min="1548" max="1548" width="14.44140625" style="76" customWidth="1"/>
    <col min="1549" max="1549" width="16.6640625" style="76" customWidth="1"/>
    <col min="1550" max="1792" width="9.109375" style="76"/>
    <col min="1793" max="1793" width="5.5546875" style="76" customWidth="1"/>
    <col min="1794" max="1794" width="6.88671875" style="76" customWidth="1"/>
    <col min="1795" max="1796" width="7.6640625" style="76" customWidth="1"/>
    <col min="1797" max="1797" width="45.5546875" style="76" customWidth="1"/>
    <col min="1798" max="1798" width="13" style="76" customWidth="1"/>
    <col min="1799" max="1799" width="12" style="76" customWidth="1"/>
    <col min="1800" max="1800" width="12.6640625" style="76" customWidth="1"/>
    <col min="1801" max="1801" width="12.109375" style="76" customWidth="1"/>
    <col min="1802" max="1802" width="11.6640625" style="76" customWidth="1"/>
    <col min="1803" max="1803" width="13.109375" style="76" customWidth="1"/>
    <col min="1804" max="1804" width="14.44140625" style="76" customWidth="1"/>
    <col min="1805" max="1805" width="16.6640625" style="76" customWidth="1"/>
    <col min="1806" max="2048" width="9.109375" style="76"/>
    <col min="2049" max="2049" width="5.5546875" style="76" customWidth="1"/>
    <col min="2050" max="2050" width="6.88671875" style="76" customWidth="1"/>
    <col min="2051" max="2052" width="7.6640625" style="76" customWidth="1"/>
    <col min="2053" max="2053" width="45.5546875" style="76" customWidth="1"/>
    <col min="2054" max="2054" width="13" style="76" customWidth="1"/>
    <col min="2055" max="2055" width="12" style="76" customWidth="1"/>
    <col min="2056" max="2056" width="12.6640625" style="76" customWidth="1"/>
    <col min="2057" max="2057" width="12.109375" style="76" customWidth="1"/>
    <col min="2058" max="2058" width="11.6640625" style="76" customWidth="1"/>
    <col min="2059" max="2059" width="13.109375" style="76" customWidth="1"/>
    <col min="2060" max="2060" width="14.44140625" style="76" customWidth="1"/>
    <col min="2061" max="2061" width="16.6640625" style="76" customWidth="1"/>
    <col min="2062" max="2304" width="9.109375" style="76"/>
    <col min="2305" max="2305" width="5.5546875" style="76" customWidth="1"/>
    <col min="2306" max="2306" width="6.88671875" style="76" customWidth="1"/>
    <col min="2307" max="2308" width="7.6640625" style="76" customWidth="1"/>
    <col min="2309" max="2309" width="45.5546875" style="76" customWidth="1"/>
    <col min="2310" max="2310" width="13" style="76" customWidth="1"/>
    <col min="2311" max="2311" width="12" style="76" customWidth="1"/>
    <col min="2312" max="2312" width="12.6640625" style="76" customWidth="1"/>
    <col min="2313" max="2313" width="12.109375" style="76" customWidth="1"/>
    <col min="2314" max="2314" width="11.6640625" style="76" customWidth="1"/>
    <col min="2315" max="2315" width="13.109375" style="76" customWidth="1"/>
    <col min="2316" max="2316" width="14.44140625" style="76" customWidth="1"/>
    <col min="2317" max="2317" width="16.6640625" style="76" customWidth="1"/>
    <col min="2318" max="2560" width="9.109375" style="76"/>
    <col min="2561" max="2561" width="5.5546875" style="76" customWidth="1"/>
    <col min="2562" max="2562" width="6.88671875" style="76" customWidth="1"/>
    <col min="2563" max="2564" width="7.6640625" style="76" customWidth="1"/>
    <col min="2565" max="2565" width="45.5546875" style="76" customWidth="1"/>
    <col min="2566" max="2566" width="13" style="76" customWidth="1"/>
    <col min="2567" max="2567" width="12" style="76" customWidth="1"/>
    <col min="2568" max="2568" width="12.6640625" style="76" customWidth="1"/>
    <col min="2569" max="2569" width="12.109375" style="76" customWidth="1"/>
    <col min="2570" max="2570" width="11.6640625" style="76" customWidth="1"/>
    <col min="2571" max="2571" width="13.109375" style="76" customWidth="1"/>
    <col min="2572" max="2572" width="14.44140625" style="76" customWidth="1"/>
    <col min="2573" max="2573" width="16.6640625" style="76" customWidth="1"/>
    <col min="2574" max="2816" width="9.109375" style="76"/>
    <col min="2817" max="2817" width="5.5546875" style="76" customWidth="1"/>
    <col min="2818" max="2818" width="6.88671875" style="76" customWidth="1"/>
    <col min="2819" max="2820" width="7.6640625" style="76" customWidth="1"/>
    <col min="2821" max="2821" width="45.5546875" style="76" customWidth="1"/>
    <col min="2822" max="2822" width="13" style="76" customWidth="1"/>
    <col min="2823" max="2823" width="12" style="76" customWidth="1"/>
    <col min="2824" max="2824" width="12.6640625" style="76" customWidth="1"/>
    <col min="2825" max="2825" width="12.109375" style="76" customWidth="1"/>
    <col min="2826" max="2826" width="11.6640625" style="76" customWidth="1"/>
    <col min="2827" max="2827" width="13.109375" style="76" customWidth="1"/>
    <col min="2828" max="2828" width="14.44140625" style="76" customWidth="1"/>
    <col min="2829" max="2829" width="16.6640625" style="76" customWidth="1"/>
    <col min="2830" max="3072" width="9.109375" style="76"/>
    <col min="3073" max="3073" width="5.5546875" style="76" customWidth="1"/>
    <col min="3074" max="3074" width="6.88671875" style="76" customWidth="1"/>
    <col min="3075" max="3076" width="7.6640625" style="76" customWidth="1"/>
    <col min="3077" max="3077" width="45.5546875" style="76" customWidth="1"/>
    <col min="3078" max="3078" width="13" style="76" customWidth="1"/>
    <col min="3079" max="3079" width="12" style="76" customWidth="1"/>
    <col min="3080" max="3080" width="12.6640625" style="76" customWidth="1"/>
    <col min="3081" max="3081" width="12.109375" style="76" customWidth="1"/>
    <col min="3082" max="3082" width="11.6640625" style="76" customWidth="1"/>
    <col min="3083" max="3083" width="13.109375" style="76" customWidth="1"/>
    <col min="3084" max="3084" width="14.44140625" style="76" customWidth="1"/>
    <col min="3085" max="3085" width="16.6640625" style="76" customWidth="1"/>
    <col min="3086" max="3328" width="9.109375" style="76"/>
    <col min="3329" max="3329" width="5.5546875" style="76" customWidth="1"/>
    <col min="3330" max="3330" width="6.88671875" style="76" customWidth="1"/>
    <col min="3331" max="3332" width="7.6640625" style="76" customWidth="1"/>
    <col min="3333" max="3333" width="45.5546875" style="76" customWidth="1"/>
    <col min="3334" max="3334" width="13" style="76" customWidth="1"/>
    <col min="3335" max="3335" width="12" style="76" customWidth="1"/>
    <col min="3336" max="3336" width="12.6640625" style="76" customWidth="1"/>
    <col min="3337" max="3337" width="12.109375" style="76" customWidth="1"/>
    <col min="3338" max="3338" width="11.6640625" style="76" customWidth="1"/>
    <col min="3339" max="3339" width="13.109375" style="76" customWidth="1"/>
    <col min="3340" max="3340" width="14.44140625" style="76" customWidth="1"/>
    <col min="3341" max="3341" width="16.6640625" style="76" customWidth="1"/>
    <col min="3342" max="3584" width="9.109375" style="76"/>
    <col min="3585" max="3585" width="5.5546875" style="76" customWidth="1"/>
    <col min="3586" max="3586" width="6.88671875" style="76" customWidth="1"/>
    <col min="3587" max="3588" width="7.6640625" style="76" customWidth="1"/>
    <col min="3589" max="3589" width="45.5546875" style="76" customWidth="1"/>
    <col min="3590" max="3590" width="13" style="76" customWidth="1"/>
    <col min="3591" max="3591" width="12" style="76" customWidth="1"/>
    <col min="3592" max="3592" width="12.6640625" style="76" customWidth="1"/>
    <col min="3593" max="3593" width="12.109375" style="76" customWidth="1"/>
    <col min="3594" max="3594" width="11.6640625" style="76" customWidth="1"/>
    <col min="3595" max="3595" width="13.109375" style="76" customWidth="1"/>
    <col min="3596" max="3596" width="14.44140625" style="76" customWidth="1"/>
    <col min="3597" max="3597" width="16.6640625" style="76" customWidth="1"/>
    <col min="3598" max="3840" width="9.109375" style="76"/>
    <col min="3841" max="3841" width="5.5546875" style="76" customWidth="1"/>
    <col min="3842" max="3842" width="6.88671875" style="76" customWidth="1"/>
    <col min="3843" max="3844" width="7.6640625" style="76" customWidth="1"/>
    <col min="3845" max="3845" width="45.5546875" style="76" customWidth="1"/>
    <col min="3846" max="3846" width="13" style="76" customWidth="1"/>
    <col min="3847" max="3847" width="12" style="76" customWidth="1"/>
    <col min="3848" max="3848" width="12.6640625" style="76" customWidth="1"/>
    <col min="3849" max="3849" width="12.109375" style="76" customWidth="1"/>
    <col min="3850" max="3850" width="11.6640625" style="76" customWidth="1"/>
    <col min="3851" max="3851" width="13.109375" style="76" customWidth="1"/>
    <col min="3852" max="3852" width="14.44140625" style="76" customWidth="1"/>
    <col min="3853" max="3853" width="16.6640625" style="76" customWidth="1"/>
    <col min="3854" max="4096" width="9.109375" style="76"/>
    <col min="4097" max="4097" width="5.5546875" style="76" customWidth="1"/>
    <col min="4098" max="4098" width="6.88671875" style="76" customWidth="1"/>
    <col min="4099" max="4100" width="7.6640625" style="76" customWidth="1"/>
    <col min="4101" max="4101" width="45.5546875" style="76" customWidth="1"/>
    <col min="4102" max="4102" width="13" style="76" customWidth="1"/>
    <col min="4103" max="4103" width="12" style="76" customWidth="1"/>
    <col min="4104" max="4104" width="12.6640625" style="76" customWidth="1"/>
    <col min="4105" max="4105" width="12.109375" style="76" customWidth="1"/>
    <col min="4106" max="4106" width="11.6640625" style="76" customWidth="1"/>
    <col min="4107" max="4107" width="13.109375" style="76" customWidth="1"/>
    <col min="4108" max="4108" width="14.44140625" style="76" customWidth="1"/>
    <col min="4109" max="4109" width="16.6640625" style="76" customWidth="1"/>
    <col min="4110" max="4352" width="9.109375" style="76"/>
    <col min="4353" max="4353" width="5.5546875" style="76" customWidth="1"/>
    <col min="4354" max="4354" width="6.88671875" style="76" customWidth="1"/>
    <col min="4355" max="4356" width="7.6640625" style="76" customWidth="1"/>
    <col min="4357" max="4357" width="45.5546875" style="76" customWidth="1"/>
    <col min="4358" max="4358" width="13" style="76" customWidth="1"/>
    <col min="4359" max="4359" width="12" style="76" customWidth="1"/>
    <col min="4360" max="4360" width="12.6640625" style="76" customWidth="1"/>
    <col min="4361" max="4361" width="12.109375" style="76" customWidth="1"/>
    <col min="4362" max="4362" width="11.6640625" style="76" customWidth="1"/>
    <col min="4363" max="4363" width="13.109375" style="76" customWidth="1"/>
    <col min="4364" max="4364" width="14.44140625" style="76" customWidth="1"/>
    <col min="4365" max="4365" width="16.6640625" style="76" customWidth="1"/>
    <col min="4366" max="4608" width="9.109375" style="76"/>
    <col min="4609" max="4609" width="5.5546875" style="76" customWidth="1"/>
    <col min="4610" max="4610" width="6.88671875" style="76" customWidth="1"/>
    <col min="4611" max="4612" width="7.6640625" style="76" customWidth="1"/>
    <col min="4613" max="4613" width="45.5546875" style="76" customWidth="1"/>
    <col min="4614" max="4614" width="13" style="76" customWidth="1"/>
    <col min="4615" max="4615" width="12" style="76" customWidth="1"/>
    <col min="4616" max="4616" width="12.6640625" style="76" customWidth="1"/>
    <col min="4617" max="4617" width="12.109375" style="76" customWidth="1"/>
    <col min="4618" max="4618" width="11.6640625" style="76" customWidth="1"/>
    <col min="4619" max="4619" width="13.109375" style="76" customWidth="1"/>
    <col min="4620" max="4620" width="14.44140625" style="76" customWidth="1"/>
    <col min="4621" max="4621" width="16.6640625" style="76" customWidth="1"/>
    <col min="4622" max="4864" width="9.109375" style="76"/>
    <col min="4865" max="4865" width="5.5546875" style="76" customWidth="1"/>
    <col min="4866" max="4866" width="6.88671875" style="76" customWidth="1"/>
    <col min="4867" max="4868" width="7.6640625" style="76" customWidth="1"/>
    <col min="4869" max="4869" width="45.5546875" style="76" customWidth="1"/>
    <col min="4870" max="4870" width="13" style="76" customWidth="1"/>
    <col min="4871" max="4871" width="12" style="76" customWidth="1"/>
    <col min="4872" max="4872" width="12.6640625" style="76" customWidth="1"/>
    <col min="4873" max="4873" width="12.109375" style="76" customWidth="1"/>
    <col min="4874" max="4874" width="11.6640625" style="76" customWidth="1"/>
    <col min="4875" max="4875" width="13.109375" style="76" customWidth="1"/>
    <col min="4876" max="4876" width="14.44140625" style="76" customWidth="1"/>
    <col min="4877" max="4877" width="16.6640625" style="76" customWidth="1"/>
    <col min="4878" max="5120" width="9.109375" style="76"/>
    <col min="5121" max="5121" width="5.5546875" style="76" customWidth="1"/>
    <col min="5122" max="5122" width="6.88671875" style="76" customWidth="1"/>
    <col min="5123" max="5124" width="7.6640625" style="76" customWidth="1"/>
    <col min="5125" max="5125" width="45.5546875" style="76" customWidth="1"/>
    <col min="5126" max="5126" width="13" style="76" customWidth="1"/>
    <col min="5127" max="5127" width="12" style="76" customWidth="1"/>
    <col min="5128" max="5128" width="12.6640625" style="76" customWidth="1"/>
    <col min="5129" max="5129" width="12.109375" style="76" customWidth="1"/>
    <col min="5130" max="5130" width="11.6640625" style="76" customWidth="1"/>
    <col min="5131" max="5131" width="13.109375" style="76" customWidth="1"/>
    <col min="5132" max="5132" width="14.44140625" style="76" customWidth="1"/>
    <col min="5133" max="5133" width="16.6640625" style="76" customWidth="1"/>
    <col min="5134" max="5376" width="9.109375" style="76"/>
    <col min="5377" max="5377" width="5.5546875" style="76" customWidth="1"/>
    <col min="5378" max="5378" width="6.88671875" style="76" customWidth="1"/>
    <col min="5379" max="5380" width="7.6640625" style="76" customWidth="1"/>
    <col min="5381" max="5381" width="45.5546875" style="76" customWidth="1"/>
    <col min="5382" max="5382" width="13" style="76" customWidth="1"/>
    <col min="5383" max="5383" width="12" style="76" customWidth="1"/>
    <col min="5384" max="5384" width="12.6640625" style="76" customWidth="1"/>
    <col min="5385" max="5385" width="12.109375" style="76" customWidth="1"/>
    <col min="5386" max="5386" width="11.6640625" style="76" customWidth="1"/>
    <col min="5387" max="5387" width="13.109375" style="76" customWidth="1"/>
    <col min="5388" max="5388" width="14.44140625" style="76" customWidth="1"/>
    <col min="5389" max="5389" width="16.6640625" style="76" customWidth="1"/>
    <col min="5390" max="5632" width="9.109375" style="76"/>
    <col min="5633" max="5633" width="5.5546875" style="76" customWidth="1"/>
    <col min="5634" max="5634" width="6.88671875" style="76" customWidth="1"/>
    <col min="5635" max="5636" width="7.6640625" style="76" customWidth="1"/>
    <col min="5637" max="5637" width="45.5546875" style="76" customWidth="1"/>
    <col min="5638" max="5638" width="13" style="76" customWidth="1"/>
    <col min="5639" max="5639" width="12" style="76" customWidth="1"/>
    <col min="5640" max="5640" width="12.6640625" style="76" customWidth="1"/>
    <col min="5641" max="5641" width="12.109375" style="76" customWidth="1"/>
    <col min="5642" max="5642" width="11.6640625" style="76" customWidth="1"/>
    <col min="5643" max="5643" width="13.109375" style="76" customWidth="1"/>
    <col min="5644" max="5644" width="14.44140625" style="76" customWidth="1"/>
    <col min="5645" max="5645" width="16.6640625" style="76" customWidth="1"/>
    <col min="5646" max="5888" width="9.109375" style="76"/>
    <col min="5889" max="5889" width="5.5546875" style="76" customWidth="1"/>
    <col min="5890" max="5890" width="6.88671875" style="76" customWidth="1"/>
    <col min="5891" max="5892" width="7.6640625" style="76" customWidth="1"/>
    <col min="5893" max="5893" width="45.5546875" style="76" customWidth="1"/>
    <col min="5894" max="5894" width="13" style="76" customWidth="1"/>
    <col min="5895" max="5895" width="12" style="76" customWidth="1"/>
    <col min="5896" max="5896" width="12.6640625" style="76" customWidth="1"/>
    <col min="5897" max="5897" width="12.109375" style="76" customWidth="1"/>
    <col min="5898" max="5898" width="11.6640625" style="76" customWidth="1"/>
    <col min="5899" max="5899" width="13.109375" style="76" customWidth="1"/>
    <col min="5900" max="5900" width="14.44140625" style="76" customWidth="1"/>
    <col min="5901" max="5901" width="16.6640625" style="76" customWidth="1"/>
    <col min="5902" max="6144" width="9.109375" style="76"/>
    <col min="6145" max="6145" width="5.5546875" style="76" customWidth="1"/>
    <col min="6146" max="6146" width="6.88671875" style="76" customWidth="1"/>
    <col min="6147" max="6148" width="7.6640625" style="76" customWidth="1"/>
    <col min="6149" max="6149" width="45.5546875" style="76" customWidth="1"/>
    <col min="6150" max="6150" width="13" style="76" customWidth="1"/>
    <col min="6151" max="6151" width="12" style="76" customWidth="1"/>
    <col min="6152" max="6152" width="12.6640625" style="76" customWidth="1"/>
    <col min="6153" max="6153" width="12.109375" style="76" customWidth="1"/>
    <col min="6154" max="6154" width="11.6640625" style="76" customWidth="1"/>
    <col min="6155" max="6155" width="13.109375" style="76" customWidth="1"/>
    <col min="6156" max="6156" width="14.44140625" style="76" customWidth="1"/>
    <col min="6157" max="6157" width="16.6640625" style="76" customWidth="1"/>
    <col min="6158" max="6400" width="9.109375" style="76"/>
    <col min="6401" max="6401" width="5.5546875" style="76" customWidth="1"/>
    <col min="6402" max="6402" width="6.88671875" style="76" customWidth="1"/>
    <col min="6403" max="6404" width="7.6640625" style="76" customWidth="1"/>
    <col min="6405" max="6405" width="45.5546875" style="76" customWidth="1"/>
    <col min="6406" max="6406" width="13" style="76" customWidth="1"/>
    <col min="6407" max="6407" width="12" style="76" customWidth="1"/>
    <col min="6408" max="6408" width="12.6640625" style="76" customWidth="1"/>
    <col min="6409" max="6409" width="12.109375" style="76" customWidth="1"/>
    <col min="6410" max="6410" width="11.6640625" style="76" customWidth="1"/>
    <col min="6411" max="6411" width="13.109375" style="76" customWidth="1"/>
    <col min="6412" max="6412" width="14.44140625" style="76" customWidth="1"/>
    <col min="6413" max="6413" width="16.6640625" style="76" customWidth="1"/>
    <col min="6414" max="6656" width="9.109375" style="76"/>
    <col min="6657" max="6657" width="5.5546875" style="76" customWidth="1"/>
    <col min="6658" max="6658" width="6.88671875" style="76" customWidth="1"/>
    <col min="6659" max="6660" width="7.6640625" style="76" customWidth="1"/>
    <col min="6661" max="6661" width="45.5546875" style="76" customWidth="1"/>
    <col min="6662" max="6662" width="13" style="76" customWidth="1"/>
    <col min="6663" max="6663" width="12" style="76" customWidth="1"/>
    <col min="6664" max="6664" width="12.6640625" style="76" customWidth="1"/>
    <col min="6665" max="6665" width="12.109375" style="76" customWidth="1"/>
    <col min="6666" max="6666" width="11.6640625" style="76" customWidth="1"/>
    <col min="6667" max="6667" width="13.109375" style="76" customWidth="1"/>
    <col min="6668" max="6668" width="14.44140625" style="76" customWidth="1"/>
    <col min="6669" max="6669" width="16.6640625" style="76" customWidth="1"/>
    <col min="6670" max="6912" width="9.109375" style="76"/>
    <col min="6913" max="6913" width="5.5546875" style="76" customWidth="1"/>
    <col min="6914" max="6914" width="6.88671875" style="76" customWidth="1"/>
    <col min="6915" max="6916" width="7.6640625" style="76" customWidth="1"/>
    <col min="6917" max="6917" width="45.5546875" style="76" customWidth="1"/>
    <col min="6918" max="6918" width="13" style="76" customWidth="1"/>
    <col min="6919" max="6919" width="12" style="76" customWidth="1"/>
    <col min="6920" max="6920" width="12.6640625" style="76" customWidth="1"/>
    <col min="6921" max="6921" width="12.109375" style="76" customWidth="1"/>
    <col min="6922" max="6922" width="11.6640625" style="76" customWidth="1"/>
    <col min="6923" max="6923" width="13.109375" style="76" customWidth="1"/>
    <col min="6924" max="6924" width="14.44140625" style="76" customWidth="1"/>
    <col min="6925" max="6925" width="16.6640625" style="76" customWidth="1"/>
    <col min="6926" max="7168" width="9.109375" style="76"/>
    <col min="7169" max="7169" width="5.5546875" style="76" customWidth="1"/>
    <col min="7170" max="7170" width="6.88671875" style="76" customWidth="1"/>
    <col min="7171" max="7172" width="7.6640625" style="76" customWidth="1"/>
    <col min="7173" max="7173" width="45.5546875" style="76" customWidth="1"/>
    <col min="7174" max="7174" width="13" style="76" customWidth="1"/>
    <col min="7175" max="7175" width="12" style="76" customWidth="1"/>
    <col min="7176" max="7176" width="12.6640625" style="76" customWidth="1"/>
    <col min="7177" max="7177" width="12.109375" style="76" customWidth="1"/>
    <col min="7178" max="7178" width="11.6640625" style="76" customWidth="1"/>
    <col min="7179" max="7179" width="13.109375" style="76" customWidth="1"/>
    <col min="7180" max="7180" width="14.44140625" style="76" customWidth="1"/>
    <col min="7181" max="7181" width="16.6640625" style="76" customWidth="1"/>
    <col min="7182" max="7424" width="9.109375" style="76"/>
    <col min="7425" max="7425" width="5.5546875" style="76" customWidth="1"/>
    <col min="7426" max="7426" width="6.88671875" style="76" customWidth="1"/>
    <col min="7427" max="7428" width="7.6640625" style="76" customWidth="1"/>
    <col min="7429" max="7429" width="45.5546875" style="76" customWidth="1"/>
    <col min="7430" max="7430" width="13" style="76" customWidth="1"/>
    <col min="7431" max="7431" width="12" style="76" customWidth="1"/>
    <col min="7432" max="7432" width="12.6640625" style="76" customWidth="1"/>
    <col min="7433" max="7433" width="12.109375" style="76" customWidth="1"/>
    <col min="7434" max="7434" width="11.6640625" style="76" customWidth="1"/>
    <col min="7435" max="7435" width="13.109375" style="76" customWidth="1"/>
    <col min="7436" max="7436" width="14.44140625" style="76" customWidth="1"/>
    <col min="7437" max="7437" width="16.6640625" style="76" customWidth="1"/>
    <col min="7438" max="7680" width="9.109375" style="76"/>
    <col min="7681" max="7681" width="5.5546875" style="76" customWidth="1"/>
    <col min="7682" max="7682" width="6.88671875" style="76" customWidth="1"/>
    <col min="7683" max="7684" width="7.6640625" style="76" customWidth="1"/>
    <col min="7685" max="7685" width="45.5546875" style="76" customWidth="1"/>
    <col min="7686" max="7686" width="13" style="76" customWidth="1"/>
    <col min="7687" max="7687" width="12" style="76" customWidth="1"/>
    <col min="7688" max="7688" width="12.6640625" style="76" customWidth="1"/>
    <col min="7689" max="7689" width="12.109375" style="76" customWidth="1"/>
    <col min="7690" max="7690" width="11.6640625" style="76" customWidth="1"/>
    <col min="7691" max="7691" width="13.109375" style="76" customWidth="1"/>
    <col min="7692" max="7692" width="14.44140625" style="76" customWidth="1"/>
    <col min="7693" max="7693" width="16.6640625" style="76" customWidth="1"/>
    <col min="7694" max="7936" width="9.109375" style="76"/>
    <col min="7937" max="7937" width="5.5546875" style="76" customWidth="1"/>
    <col min="7938" max="7938" width="6.88671875" style="76" customWidth="1"/>
    <col min="7939" max="7940" width="7.6640625" style="76" customWidth="1"/>
    <col min="7941" max="7941" width="45.5546875" style="76" customWidth="1"/>
    <col min="7942" max="7942" width="13" style="76" customWidth="1"/>
    <col min="7943" max="7943" width="12" style="76" customWidth="1"/>
    <col min="7944" max="7944" width="12.6640625" style="76" customWidth="1"/>
    <col min="7945" max="7945" width="12.109375" style="76" customWidth="1"/>
    <col min="7946" max="7946" width="11.6640625" style="76" customWidth="1"/>
    <col min="7947" max="7947" width="13.109375" style="76" customWidth="1"/>
    <col min="7948" max="7948" width="14.44140625" style="76" customWidth="1"/>
    <col min="7949" max="7949" width="16.6640625" style="76" customWidth="1"/>
    <col min="7950" max="8192" width="9.109375" style="76"/>
    <col min="8193" max="8193" width="5.5546875" style="76" customWidth="1"/>
    <col min="8194" max="8194" width="6.88671875" style="76" customWidth="1"/>
    <col min="8195" max="8196" width="7.6640625" style="76" customWidth="1"/>
    <col min="8197" max="8197" width="45.5546875" style="76" customWidth="1"/>
    <col min="8198" max="8198" width="13" style="76" customWidth="1"/>
    <col min="8199" max="8199" width="12" style="76" customWidth="1"/>
    <col min="8200" max="8200" width="12.6640625" style="76" customWidth="1"/>
    <col min="8201" max="8201" width="12.109375" style="76" customWidth="1"/>
    <col min="8202" max="8202" width="11.6640625" style="76" customWidth="1"/>
    <col min="8203" max="8203" width="13.109375" style="76" customWidth="1"/>
    <col min="8204" max="8204" width="14.44140625" style="76" customWidth="1"/>
    <col min="8205" max="8205" width="16.6640625" style="76" customWidth="1"/>
    <col min="8206" max="8448" width="9.109375" style="76"/>
    <col min="8449" max="8449" width="5.5546875" style="76" customWidth="1"/>
    <col min="8450" max="8450" width="6.88671875" style="76" customWidth="1"/>
    <col min="8451" max="8452" width="7.6640625" style="76" customWidth="1"/>
    <col min="8453" max="8453" width="45.5546875" style="76" customWidth="1"/>
    <col min="8454" max="8454" width="13" style="76" customWidth="1"/>
    <col min="8455" max="8455" width="12" style="76" customWidth="1"/>
    <col min="8456" max="8456" width="12.6640625" style="76" customWidth="1"/>
    <col min="8457" max="8457" width="12.109375" style="76" customWidth="1"/>
    <col min="8458" max="8458" width="11.6640625" style="76" customWidth="1"/>
    <col min="8459" max="8459" width="13.109375" style="76" customWidth="1"/>
    <col min="8460" max="8460" width="14.44140625" style="76" customWidth="1"/>
    <col min="8461" max="8461" width="16.6640625" style="76" customWidth="1"/>
    <col min="8462" max="8704" width="9.109375" style="76"/>
    <col min="8705" max="8705" width="5.5546875" style="76" customWidth="1"/>
    <col min="8706" max="8706" width="6.88671875" style="76" customWidth="1"/>
    <col min="8707" max="8708" width="7.6640625" style="76" customWidth="1"/>
    <col min="8709" max="8709" width="45.5546875" style="76" customWidth="1"/>
    <col min="8710" max="8710" width="13" style="76" customWidth="1"/>
    <col min="8711" max="8711" width="12" style="76" customWidth="1"/>
    <col min="8712" max="8712" width="12.6640625" style="76" customWidth="1"/>
    <col min="8713" max="8713" width="12.109375" style="76" customWidth="1"/>
    <col min="8714" max="8714" width="11.6640625" style="76" customWidth="1"/>
    <col min="8715" max="8715" width="13.109375" style="76" customWidth="1"/>
    <col min="8716" max="8716" width="14.44140625" style="76" customWidth="1"/>
    <col min="8717" max="8717" width="16.6640625" style="76" customWidth="1"/>
    <col min="8718" max="8960" width="9.109375" style="76"/>
    <col min="8961" max="8961" width="5.5546875" style="76" customWidth="1"/>
    <col min="8962" max="8962" width="6.88671875" style="76" customWidth="1"/>
    <col min="8963" max="8964" width="7.6640625" style="76" customWidth="1"/>
    <col min="8965" max="8965" width="45.5546875" style="76" customWidth="1"/>
    <col min="8966" max="8966" width="13" style="76" customWidth="1"/>
    <col min="8967" max="8967" width="12" style="76" customWidth="1"/>
    <col min="8968" max="8968" width="12.6640625" style="76" customWidth="1"/>
    <col min="8969" max="8969" width="12.109375" style="76" customWidth="1"/>
    <col min="8970" max="8970" width="11.6640625" style="76" customWidth="1"/>
    <col min="8971" max="8971" width="13.109375" style="76" customWidth="1"/>
    <col min="8972" max="8972" width="14.44140625" style="76" customWidth="1"/>
    <col min="8973" max="8973" width="16.6640625" style="76" customWidth="1"/>
    <col min="8974" max="9216" width="9.109375" style="76"/>
    <col min="9217" max="9217" width="5.5546875" style="76" customWidth="1"/>
    <col min="9218" max="9218" width="6.88671875" style="76" customWidth="1"/>
    <col min="9219" max="9220" width="7.6640625" style="76" customWidth="1"/>
    <col min="9221" max="9221" width="45.5546875" style="76" customWidth="1"/>
    <col min="9222" max="9222" width="13" style="76" customWidth="1"/>
    <col min="9223" max="9223" width="12" style="76" customWidth="1"/>
    <col min="9224" max="9224" width="12.6640625" style="76" customWidth="1"/>
    <col min="9225" max="9225" width="12.109375" style="76" customWidth="1"/>
    <col min="9226" max="9226" width="11.6640625" style="76" customWidth="1"/>
    <col min="9227" max="9227" width="13.109375" style="76" customWidth="1"/>
    <col min="9228" max="9228" width="14.44140625" style="76" customWidth="1"/>
    <col min="9229" max="9229" width="16.6640625" style="76" customWidth="1"/>
    <col min="9230" max="9472" width="9.109375" style="76"/>
    <col min="9473" max="9473" width="5.5546875" style="76" customWidth="1"/>
    <col min="9474" max="9474" width="6.88671875" style="76" customWidth="1"/>
    <col min="9475" max="9476" width="7.6640625" style="76" customWidth="1"/>
    <col min="9477" max="9477" width="45.5546875" style="76" customWidth="1"/>
    <col min="9478" max="9478" width="13" style="76" customWidth="1"/>
    <col min="9479" max="9479" width="12" style="76" customWidth="1"/>
    <col min="9480" max="9480" width="12.6640625" style="76" customWidth="1"/>
    <col min="9481" max="9481" width="12.109375" style="76" customWidth="1"/>
    <col min="9482" max="9482" width="11.6640625" style="76" customWidth="1"/>
    <col min="9483" max="9483" width="13.109375" style="76" customWidth="1"/>
    <col min="9484" max="9484" width="14.44140625" style="76" customWidth="1"/>
    <col min="9485" max="9485" width="16.6640625" style="76" customWidth="1"/>
    <col min="9486" max="9728" width="9.109375" style="76"/>
    <col min="9729" max="9729" width="5.5546875" style="76" customWidth="1"/>
    <col min="9730" max="9730" width="6.88671875" style="76" customWidth="1"/>
    <col min="9731" max="9732" width="7.6640625" style="76" customWidth="1"/>
    <col min="9733" max="9733" width="45.5546875" style="76" customWidth="1"/>
    <col min="9734" max="9734" width="13" style="76" customWidth="1"/>
    <col min="9735" max="9735" width="12" style="76" customWidth="1"/>
    <col min="9736" max="9736" width="12.6640625" style="76" customWidth="1"/>
    <col min="9737" max="9737" width="12.109375" style="76" customWidth="1"/>
    <col min="9738" max="9738" width="11.6640625" style="76" customWidth="1"/>
    <col min="9739" max="9739" width="13.109375" style="76" customWidth="1"/>
    <col min="9740" max="9740" width="14.44140625" style="76" customWidth="1"/>
    <col min="9741" max="9741" width="16.6640625" style="76" customWidth="1"/>
    <col min="9742" max="9984" width="9.109375" style="76"/>
    <col min="9985" max="9985" width="5.5546875" style="76" customWidth="1"/>
    <col min="9986" max="9986" width="6.88671875" style="76" customWidth="1"/>
    <col min="9987" max="9988" width="7.6640625" style="76" customWidth="1"/>
    <col min="9989" max="9989" width="45.5546875" style="76" customWidth="1"/>
    <col min="9990" max="9990" width="13" style="76" customWidth="1"/>
    <col min="9991" max="9991" width="12" style="76" customWidth="1"/>
    <col min="9992" max="9992" width="12.6640625" style="76" customWidth="1"/>
    <col min="9993" max="9993" width="12.109375" style="76" customWidth="1"/>
    <col min="9994" max="9994" width="11.6640625" style="76" customWidth="1"/>
    <col min="9995" max="9995" width="13.109375" style="76" customWidth="1"/>
    <col min="9996" max="9996" width="14.44140625" style="76" customWidth="1"/>
    <col min="9997" max="9997" width="16.6640625" style="76" customWidth="1"/>
    <col min="9998" max="10240" width="9.109375" style="76"/>
    <col min="10241" max="10241" width="5.5546875" style="76" customWidth="1"/>
    <col min="10242" max="10242" width="6.88671875" style="76" customWidth="1"/>
    <col min="10243" max="10244" width="7.6640625" style="76" customWidth="1"/>
    <col min="10245" max="10245" width="45.5546875" style="76" customWidth="1"/>
    <col min="10246" max="10246" width="13" style="76" customWidth="1"/>
    <col min="10247" max="10247" width="12" style="76" customWidth="1"/>
    <col min="10248" max="10248" width="12.6640625" style="76" customWidth="1"/>
    <col min="10249" max="10249" width="12.109375" style="76" customWidth="1"/>
    <col min="10250" max="10250" width="11.6640625" style="76" customWidth="1"/>
    <col min="10251" max="10251" width="13.109375" style="76" customWidth="1"/>
    <col min="10252" max="10252" width="14.44140625" style="76" customWidth="1"/>
    <col min="10253" max="10253" width="16.6640625" style="76" customWidth="1"/>
    <col min="10254" max="10496" width="9.109375" style="76"/>
    <col min="10497" max="10497" width="5.5546875" style="76" customWidth="1"/>
    <col min="10498" max="10498" width="6.88671875" style="76" customWidth="1"/>
    <col min="10499" max="10500" width="7.6640625" style="76" customWidth="1"/>
    <col min="10501" max="10501" width="45.5546875" style="76" customWidth="1"/>
    <col min="10502" max="10502" width="13" style="76" customWidth="1"/>
    <col min="10503" max="10503" width="12" style="76" customWidth="1"/>
    <col min="10504" max="10504" width="12.6640625" style="76" customWidth="1"/>
    <col min="10505" max="10505" width="12.109375" style="76" customWidth="1"/>
    <col min="10506" max="10506" width="11.6640625" style="76" customWidth="1"/>
    <col min="10507" max="10507" width="13.109375" style="76" customWidth="1"/>
    <col min="10508" max="10508" width="14.44140625" style="76" customWidth="1"/>
    <col min="10509" max="10509" width="16.6640625" style="76" customWidth="1"/>
    <col min="10510" max="10752" width="9.109375" style="76"/>
    <col min="10753" max="10753" width="5.5546875" style="76" customWidth="1"/>
    <col min="10754" max="10754" width="6.88671875" style="76" customWidth="1"/>
    <col min="10755" max="10756" width="7.6640625" style="76" customWidth="1"/>
    <col min="10757" max="10757" width="45.5546875" style="76" customWidth="1"/>
    <col min="10758" max="10758" width="13" style="76" customWidth="1"/>
    <col min="10759" max="10759" width="12" style="76" customWidth="1"/>
    <col min="10760" max="10760" width="12.6640625" style="76" customWidth="1"/>
    <col min="10761" max="10761" width="12.109375" style="76" customWidth="1"/>
    <col min="10762" max="10762" width="11.6640625" style="76" customWidth="1"/>
    <col min="10763" max="10763" width="13.109375" style="76" customWidth="1"/>
    <col min="10764" max="10764" width="14.44140625" style="76" customWidth="1"/>
    <col min="10765" max="10765" width="16.6640625" style="76" customWidth="1"/>
    <col min="10766" max="11008" width="9.109375" style="76"/>
    <col min="11009" max="11009" width="5.5546875" style="76" customWidth="1"/>
    <col min="11010" max="11010" width="6.88671875" style="76" customWidth="1"/>
    <col min="11011" max="11012" width="7.6640625" style="76" customWidth="1"/>
    <col min="11013" max="11013" width="45.5546875" style="76" customWidth="1"/>
    <col min="11014" max="11014" width="13" style="76" customWidth="1"/>
    <col min="11015" max="11015" width="12" style="76" customWidth="1"/>
    <col min="11016" max="11016" width="12.6640625" style="76" customWidth="1"/>
    <col min="11017" max="11017" width="12.109375" style="76" customWidth="1"/>
    <col min="11018" max="11018" width="11.6640625" style="76" customWidth="1"/>
    <col min="11019" max="11019" width="13.109375" style="76" customWidth="1"/>
    <col min="11020" max="11020" width="14.44140625" style="76" customWidth="1"/>
    <col min="11021" max="11021" width="16.6640625" style="76" customWidth="1"/>
    <col min="11022" max="11264" width="9.109375" style="76"/>
    <col min="11265" max="11265" width="5.5546875" style="76" customWidth="1"/>
    <col min="11266" max="11266" width="6.88671875" style="76" customWidth="1"/>
    <col min="11267" max="11268" width="7.6640625" style="76" customWidth="1"/>
    <col min="11269" max="11269" width="45.5546875" style="76" customWidth="1"/>
    <col min="11270" max="11270" width="13" style="76" customWidth="1"/>
    <col min="11271" max="11271" width="12" style="76" customWidth="1"/>
    <col min="11272" max="11272" width="12.6640625" style="76" customWidth="1"/>
    <col min="11273" max="11273" width="12.109375" style="76" customWidth="1"/>
    <col min="11274" max="11274" width="11.6640625" style="76" customWidth="1"/>
    <col min="11275" max="11275" width="13.109375" style="76" customWidth="1"/>
    <col min="11276" max="11276" width="14.44140625" style="76" customWidth="1"/>
    <col min="11277" max="11277" width="16.6640625" style="76" customWidth="1"/>
    <col min="11278" max="11520" width="9.109375" style="76"/>
    <col min="11521" max="11521" width="5.5546875" style="76" customWidth="1"/>
    <col min="11522" max="11522" width="6.88671875" style="76" customWidth="1"/>
    <col min="11523" max="11524" width="7.6640625" style="76" customWidth="1"/>
    <col min="11525" max="11525" width="45.5546875" style="76" customWidth="1"/>
    <col min="11526" max="11526" width="13" style="76" customWidth="1"/>
    <col min="11527" max="11527" width="12" style="76" customWidth="1"/>
    <col min="11528" max="11528" width="12.6640625" style="76" customWidth="1"/>
    <col min="11529" max="11529" width="12.109375" style="76" customWidth="1"/>
    <col min="11530" max="11530" width="11.6640625" style="76" customWidth="1"/>
    <col min="11531" max="11531" width="13.109375" style="76" customWidth="1"/>
    <col min="11532" max="11532" width="14.44140625" style="76" customWidth="1"/>
    <col min="11533" max="11533" width="16.6640625" style="76" customWidth="1"/>
    <col min="11534" max="11776" width="9.109375" style="76"/>
    <col min="11777" max="11777" width="5.5546875" style="76" customWidth="1"/>
    <col min="11778" max="11778" width="6.88671875" style="76" customWidth="1"/>
    <col min="11779" max="11780" width="7.6640625" style="76" customWidth="1"/>
    <col min="11781" max="11781" width="45.5546875" style="76" customWidth="1"/>
    <col min="11782" max="11782" width="13" style="76" customWidth="1"/>
    <col min="11783" max="11783" width="12" style="76" customWidth="1"/>
    <col min="11784" max="11784" width="12.6640625" style="76" customWidth="1"/>
    <col min="11785" max="11785" width="12.109375" style="76" customWidth="1"/>
    <col min="11786" max="11786" width="11.6640625" style="76" customWidth="1"/>
    <col min="11787" max="11787" width="13.109375" style="76" customWidth="1"/>
    <col min="11788" max="11788" width="14.44140625" style="76" customWidth="1"/>
    <col min="11789" max="11789" width="16.6640625" style="76" customWidth="1"/>
    <col min="11790" max="12032" width="9.109375" style="76"/>
    <col min="12033" max="12033" width="5.5546875" style="76" customWidth="1"/>
    <col min="12034" max="12034" width="6.88671875" style="76" customWidth="1"/>
    <col min="12035" max="12036" width="7.6640625" style="76" customWidth="1"/>
    <col min="12037" max="12037" width="45.5546875" style="76" customWidth="1"/>
    <col min="12038" max="12038" width="13" style="76" customWidth="1"/>
    <col min="12039" max="12039" width="12" style="76" customWidth="1"/>
    <col min="12040" max="12040" width="12.6640625" style="76" customWidth="1"/>
    <col min="12041" max="12041" width="12.109375" style="76" customWidth="1"/>
    <col min="12042" max="12042" width="11.6640625" style="76" customWidth="1"/>
    <col min="12043" max="12043" width="13.109375" style="76" customWidth="1"/>
    <col min="12044" max="12044" width="14.44140625" style="76" customWidth="1"/>
    <col min="12045" max="12045" width="16.6640625" style="76" customWidth="1"/>
    <col min="12046" max="12288" width="9.109375" style="76"/>
    <col min="12289" max="12289" width="5.5546875" style="76" customWidth="1"/>
    <col min="12290" max="12290" width="6.88671875" style="76" customWidth="1"/>
    <col min="12291" max="12292" width="7.6640625" style="76" customWidth="1"/>
    <col min="12293" max="12293" width="45.5546875" style="76" customWidth="1"/>
    <col min="12294" max="12294" width="13" style="76" customWidth="1"/>
    <col min="12295" max="12295" width="12" style="76" customWidth="1"/>
    <col min="12296" max="12296" width="12.6640625" style="76" customWidth="1"/>
    <col min="12297" max="12297" width="12.109375" style="76" customWidth="1"/>
    <col min="12298" max="12298" width="11.6640625" style="76" customWidth="1"/>
    <col min="12299" max="12299" width="13.109375" style="76" customWidth="1"/>
    <col min="12300" max="12300" width="14.44140625" style="76" customWidth="1"/>
    <col min="12301" max="12301" width="16.6640625" style="76" customWidth="1"/>
    <col min="12302" max="12544" width="9.109375" style="76"/>
    <col min="12545" max="12545" width="5.5546875" style="76" customWidth="1"/>
    <col min="12546" max="12546" width="6.88671875" style="76" customWidth="1"/>
    <col min="12547" max="12548" width="7.6640625" style="76" customWidth="1"/>
    <col min="12549" max="12549" width="45.5546875" style="76" customWidth="1"/>
    <col min="12550" max="12550" width="13" style="76" customWidth="1"/>
    <col min="12551" max="12551" width="12" style="76" customWidth="1"/>
    <col min="12552" max="12552" width="12.6640625" style="76" customWidth="1"/>
    <col min="12553" max="12553" width="12.109375" style="76" customWidth="1"/>
    <col min="12554" max="12554" width="11.6640625" style="76" customWidth="1"/>
    <col min="12555" max="12555" width="13.109375" style="76" customWidth="1"/>
    <col min="12556" max="12556" width="14.44140625" style="76" customWidth="1"/>
    <col min="12557" max="12557" width="16.6640625" style="76" customWidth="1"/>
    <col min="12558" max="12800" width="9.109375" style="76"/>
    <col min="12801" max="12801" width="5.5546875" style="76" customWidth="1"/>
    <col min="12802" max="12802" width="6.88671875" style="76" customWidth="1"/>
    <col min="12803" max="12804" width="7.6640625" style="76" customWidth="1"/>
    <col min="12805" max="12805" width="45.5546875" style="76" customWidth="1"/>
    <col min="12806" max="12806" width="13" style="76" customWidth="1"/>
    <col min="12807" max="12807" width="12" style="76" customWidth="1"/>
    <col min="12808" max="12808" width="12.6640625" style="76" customWidth="1"/>
    <col min="12809" max="12809" width="12.109375" style="76" customWidth="1"/>
    <col min="12810" max="12810" width="11.6640625" style="76" customWidth="1"/>
    <col min="12811" max="12811" width="13.109375" style="76" customWidth="1"/>
    <col min="12812" max="12812" width="14.44140625" style="76" customWidth="1"/>
    <col min="12813" max="12813" width="16.6640625" style="76" customWidth="1"/>
    <col min="12814" max="13056" width="9.109375" style="76"/>
    <col min="13057" max="13057" width="5.5546875" style="76" customWidth="1"/>
    <col min="13058" max="13058" width="6.88671875" style="76" customWidth="1"/>
    <col min="13059" max="13060" width="7.6640625" style="76" customWidth="1"/>
    <col min="13061" max="13061" width="45.5546875" style="76" customWidth="1"/>
    <col min="13062" max="13062" width="13" style="76" customWidth="1"/>
    <col min="13063" max="13063" width="12" style="76" customWidth="1"/>
    <col min="13064" max="13064" width="12.6640625" style="76" customWidth="1"/>
    <col min="13065" max="13065" width="12.109375" style="76" customWidth="1"/>
    <col min="13066" max="13066" width="11.6640625" style="76" customWidth="1"/>
    <col min="13067" max="13067" width="13.109375" style="76" customWidth="1"/>
    <col min="13068" max="13068" width="14.44140625" style="76" customWidth="1"/>
    <col min="13069" max="13069" width="16.6640625" style="76" customWidth="1"/>
    <col min="13070" max="13312" width="9.109375" style="76"/>
    <col min="13313" max="13313" width="5.5546875" style="76" customWidth="1"/>
    <col min="13314" max="13314" width="6.88671875" style="76" customWidth="1"/>
    <col min="13315" max="13316" width="7.6640625" style="76" customWidth="1"/>
    <col min="13317" max="13317" width="45.5546875" style="76" customWidth="1"/>
    <col min="13318" max="13318" width="13" style="76" customWidth="1"/>
    <col min="13319" max="13319" width="12" style="76" customWidth="1"/>
    <col min="13320" max="13320" width="12.6640625" style="76" customWidth="1"/>
    <col min="13321" max="13321" width="12.109375" style="76" customWidth="1"/>
    <col min="13322" max="13322" width="11.6640625" style="76" customWidth="1"/>
    <col min="13323" max="13323" width="13.109375" style="76" customWidth="1"/>
    <col min="13324" max="13324" width="14.44140625" style="76" customWidth="1"/>
    <col min="13325" max="13325" width="16.6640625" style="76" customWidth="1"/>
    <col min="13326" max="13568" width="9.109375" style="76"/>
    <col min="13569" max="13569" width="5.5546875" style="76" customWidth="1"/>
    <col min="13570" max="13570" width="6.88671875" style="76" customWidth="1"/>
    <col min="13571" max="13572" width="7.6640625" style="76" customWidth="1"/>
    <col min="13573" max="13573" width="45.5546875" style="76" customWidth="1"/>
    <col min="13574" max="13574" width="13" style="76" customWidth="1"/>
    <col min="13575" max="13575" width="12" style="76" customWidth="1"/>
    <col min="13576" max="13576" width="12.6640625" style="76" customWidth="1"/>
    <col min="13577" max="13577" width="12.109375" style="76" customWidth="1"/>
    <col min="13578" max="13578" width="11.6640625" style="76" customWidth="1"/>
    <col min="13579" max="13579" width="13.109375" style="76" customWidth="1"/>
    <col min="13580" max="13580" width="14.44140625" style="76" customWidth="1"/>
    <col min="13581" max="13581" width="16.6640625" style="76" customWidth="1"/>
    <col min="13582" max="13824" width="9.109375" style="76"/>
    <col min="13825" max="13825" width="5.5546875" style="76" customWidth="1"/>
    <col min="13826" max="13826" width="6.88671875" style="76" customWidth="1"/>
    <col min="13827" max="13828" width="7.6640625" style="76" customWidth="1"/>
    <col min="13829" max="13829" width="45.5546875" style="76" customWidth="1"/>
    <col min="13830" max="13830" width="13" style="76" customWidth="1"/>
    <col min="13831" max="13831" width="12" style="76" customWidth="1"/>
    <col min="13832" max="13832" width="12.6640625" style="76" customWidth="1"/>
    <col min="13833" max="13833" width="12.109375" style="76" customWidth="1"/>
    <col min="13834" max="13834" width="11.6640625" style="76" customWidth="1"/>
    <col min="13835" max="13835" width="13.109375" style="76" customWidth="1"/>
    <col min="13836" max="13836" width="14.44140625" style="76" customWidth="1"/>
    <col min="13837" max="13837" width="16.6640625" style="76" customWidth="1"/>
    <col min="13838" max="14080" width="9.109375" style="76"/>
    <col min="14081" max="14081" width="5.5546875" style="76" customWidth="1"/>
    <col min="14082" max="14082" width="6.88671875" style="76" customWidth="1"/>
    <col min="14083" max="14084" width="7.6640625" style="76" customWidth="1"/>
    <col min="14085" max="14085" width="45.5546875" style="76" customWidth="1"/>
    <col min="14086" max="14086" width="13" style="76" customWidth="1"/>
    <col min="14087" max="14087" width="12" style="76" customWidth="1"/>
    <col min="14088" max="14088" width="12.6640625" style="76" customWidth="1"/>
    <col min="14089" max="14089" width="12.109375" style="76" customWidth="1"/>
    <col min="14090" max="14090" width="11.6640625" style="76" customWidth="1"/>
    <col min="14091" max="14091" width="13.109375" style="76" customWidth="1"/>
    <col min="14092" max="14092" width="14.44140625" style="76" customWidth="1"/>
    <col min="14093" max="14093" width="16.6640625" style="76" customWidth="1"/>
    <col min="14094" max="14336" width="9.109375" style="76"/>
    <col min="14337" max="14337" width="5.5546875" style="76" customWidth="1"/>
    <col min="14338" max="14338" width="6.88671875" style="76" customWidth="1"/>
    <col min="14339" max="14340" width="7.6640625" style="76" customWidth="1"/>
    <col min="14341" max="14341" width="45.5546875" style="76" customWidth="1"/>
    <col min="14342" max="14342" width="13" style="76" customWidth="1"/>
    <col min="14343" max="14343" width="12" style="76" customWidth="1"/>
    <col min="14344" max="14344" width="12.6640625" style="76" customWidth="1"/>
    <col min="14345" max="14345" width="12.109375" style="76" customWidth="1"/>
    <col min="14346" max="14346" width="11.6640625" style="76" customWidth="1"/>
    <col min="14347" max="14347" width="13.109375" style="76" customWidth="1"/>
    <col min="14348" max="14348" width="14.44140625" style="76" customWidth="1"/>
    <col min="14349" max="14349" width="16.6640625" style="76" customWidth="1"/>
    <col min="14350" max="14592" width="9.109375" style="76"/>
    <col min="14593" max="14593" width="5.5546875" style="76" customWidth="1"/>
    <col min="14594" max="14594" width="6.88671875" style="76" customWidth="1"/>
    <col min="14595" max="14596" width="7.6640625" style="76" customWidth="1"/>
    <col min="14597" max="14597" width="45.5546875" style="76" customWidth="1"/>
    <col min="14598" max="14598" width="13" style="76" customWidth="1"/>
    <col min="14599" max="14599" width="12" style="76" customWidth="1"/>
    <col min="14600" max="14600" width="12.6640625" style="76" customWidth="1"/>
    <col min="14601" max="14601" width="12.109375" style="76" customWidth="1"/>
    <col min="14602" max="14602" width="11.6640625" style="76" customWidth="1"/>
    <col min="14603" max="14603" width="13.109375" style="76" customWidth="1"/>
    <col min="14604" max="14604" width="14.44140625" style="76" customWidth="1"/>
    <col min="14605" max="14605" width="16.6640625" style="76" customWidth="1"/>
    <col min="14606" max="14848" width="9.109375" style="76"/>
    <col min="14849" max="14849" width="5.5546875" style="76" customWidth="1"/>
    <col min="14850" max="14850" width="6.88671875" style="76" customWidth="1"/>
    <col min="14851" max="14852" width="7.6640625" style="76" customWidth="1"/>
    <col min="14853" max="14853" width="45.5546875" style="76" customWidth="1"/>
    <col min="14854" max="14854" width="13" style="76" customWidth="1"/>
    <col min="14855" max="14855" width="12" style="76" customWidth="1"/>
    <col min="14856" max="14856" width="12.6640625" style="76" customWidth="1"/>
    <col min="14857" max="14857" width="12.109375" style="76" customWidth="1"/>
    <col min="14858" max="14858" width="11.6640625" style="76" customWidth="1"/>
    <col min="14859" max="14859" width="13.109375" style="76" customWidth="1"/>
    <col min="14860" max="14860" width="14.44140625" style="76" customWidth="1"/>
    <col min="14861" max="14861" width="16.6640625" style="76" customWidth="1"/>
    <col min="14862" max="15104" width="9.109375" style="76"/>
    <col min="15105" max="15105" width="5.5546875" style="76" customWidth="1"/>
    <col min="15106" max="15106" width="6.88671875" style="76" customWidth="1"/>
    <col min="15107" max="15108" width="7.6640625" style="76" customWidth="1"/>
    <col min="15109" max="15109" width="45.5546875" style="76" customWidth="1"/>
    <col min="15110" max="15110" width="13" style="76" customWidth="1"/>
    <col min="15111" max="15111" width="12" style="76" customWidth="1"/>
    <col min="15112" max="15112" width="12.6640625" style="76" customWidth="1"/>
    <col min="15113" max="15113" width="12.109375" style="76" customWidth="1"/>
    <col min="15114" max="15114" width="11.6640625" style="76" customWidth="1"/>
    <col min="15115" max="15115" width="13.109375" style="76" customWidth="1"/>
    <col min="15116" max="15116" width="14.44140625" style="76" customWidth="1"/>
    <col min="15117" max="15117" width="16.6640625" style="76" customWidth="1"/>
    <col min="15118" max="15360" width="9.109375" style="76"/>
    <col min="15361" max="15361" width="5.5546875" style="76" customWidth="1"/>
    <col min="15362" max="15362" width="6.88671875" style="76" customWidth="1"/>
    <col min="15363" max="15364" width="7.6640625" style="76" customWidth="1"/>
    <col min="15365" max="15365" width="45.5546875" style="76" customWidth="1"/>
    <col min="15366" max="15366" width="13" style="76" customWidth="1"/>
    <col min="15367" max="15367" width="12" style="76" customWidth="1"/>
    <col min="15368" max="15368" width="12.6640625" style="76" customWidth="1"/>
    <col min="15369" max="15369" width="12.109375" style="76" customWidth="1"/>
    <col min="15370" max="15370" width="11.6640625" style="76" customWidth="1"/>
    <col min="15371" max="15371" width="13.109375" style="76" customWidth="1"/>
    <col min="15372" max="15372" width="14.44140625" style="76" customWidth="1"/>
    <col min="15373" max="15373" width="16.6640625" style="76" customWidth="1"/>
    <col min="15374" max="15616" width="9.109375" style="76"/>
    <col min="15617" max="15617" width="5.5546875" style="76" customWidth="1"/>
    <col min="15618" max="15618" width="6.88671875" style="76" customWidth="1"/>
    <col min="15619" max="15620" width="7.6640625" style="76" customWidth="1"/>
    <col min="15621" max="15621" width="45.5546875" style="76" customWidth="1"/>
    <col min="15622" max="15622" width="13" style="76" customWidth="1"/>
    <col min="15623" max="15623" width="12" style="76" customWidth="1"/>
    <col min="15624" max="15624" width="12.6640625" style="76" customWidth="1"/>
    <col min="15625" max="15625" width="12.109375" style="76" customWidth="1"/>
    <col min="15626" max="15626" width="11.6640625" style="76" customWidth="1"/>
    <col min="15627" max="15627" width="13.109375" style="76" customWidth="1"/>
    <col min="15628" max="15628" width="14.44140625" style="76" customWidth="1"/>
    <col min="15629" max="15629" width="16.6640625" style="76" customWidth="1"/>
    <col min="15630" max="15872" width="9.109375" style="76"/>
    <col min="15873" max="15873" width="5.5546875" style="76" customWidth="1"/>
    <col min="15874" max="15874" width="6.88671875" style="76" customWidth="1"/>
    <col min="15875" max="15876" width="7.6640625" style="76" customWidth="1"/>
    <col min="15877" max="15877" width="45.5546875" style="76" customWidth="1"/>
    <col min="15878" max="15878" width="13" style="76" customWidth="1"/>
    <col min="15879" max="15879" width="12" style="76" customWidth="1"/>
    <col min="15880" max="15880" width="12.6640625" style="76" customWidth="1"/>
    <col min="15881" max="15881" width="12.109375" style="76" customWidth="1"/>
    <col min="15882" max="15882" width="11.6640625" style="76" customWidth="1"/>
    <col min="15883" max="15883" width="13.109375" style="76" customWidth="1"/>
    <col min="15884" max="15884" width="14.44140625" style="76" customWidth="1"/>
    <col min="15885" max="15885" width="16.6640625" style="76" customWidth="1"/>
    <col min="15886" max="16128" width="9.109375" style="76"/>
    <col min="16129" max="16129" width="5.5546875" style="76" customWidth="1"/>
    <col min="16130" max="16130" width="6.88671875" style="76" customWidth="1"/>
    <col min="16131" max="16132" width="7.6640625" style="76" customWidth="1"/>
    <col min="16133" max="16133" width="45.5546875" style="76" customWidth="1"/>
    <col min="16134" max="16134" width="13" style="76" customWidth="1"/>
    <col min="16135" max="16135" width="12" style="76" customWidth="1"/>
    <col min="16136" max="16136" width="12.6640625" style="76" customWidth="1"/>
    <col min="16137" max="16137" width="12.109375" style="76" customWidth="1"/>
    <col min="16138" max="16138" width="11.6640625" style="76" customWidth="1"/>
    <col min="16139" max="16139" width="13.109375" style="76" customWidth="1"/>
    <col min="16140" max="16140" width="14.44140625" style="76" customWidth="1"/>
    <col min="16141" max="16141" width="16.6640625" style="76" customWidth="1"/>
    <col min="16142" max="16384" width="9.109375" style="76"/>
  </cols>
  <sheetData>
    <row r="1" spans="1:15" s="33" customFormat="1" ht="17.399999999999999">
      <c r="A1" s="277" t="s">
        <v>33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5" s="33" customFormat="1" ht="13.2" customHeight="1">
      <c r="A2" s="34"/>
      <c r="B2" s="34"/>
      <c r="C2" s="34"/>
      <c r="D2" s="34"/>
      <c r="E2" s="35"/>
      <c r="F2" s="34"/>
      <c r="G2" s="34"/>
      <c r="H2" s="34"/>
      <c r="I2" s="34"/>
      <c r="J2" s="34"/>
      <c r="K2" s="34"/>
      <c r="L2" s="36" t="s">
        <v>0</v>
      </c>
    </row>
    <row r="3" spans="1:15" s="37" customFormat="1" ht="15.75" customHeight="1">
      <c r="A3" s="278" t="s">
        <v>34</v>
      </c>
      <c r="B3" s="278" t="s">
        <v>10</v>
      </c>
      <c r="C3" s="278" t="s">
        <v>35</v>
      </c>
      <c r="D3" s="279" t="s">
        <v>36</v>
      </c>
      <c r="E3" s="282" t="s">
        <v>37</v>
      </c>
      <c r="F3" s="282" t="s">
        <v>38</v>
      </c>
      <c r="G3" s="282" t="s">
        <v>39</v>
      </c>
      <c r="H3" s="282" t="s">
        <v>40</v>
      </c>
      <c r="I3" s="282"/>
      <c r="J3" s="282"/>
      <c r="K3" s="282"/>
      <c r="L3" s="282"/>
      <c r="M3" s="282" t="s">
        <v>41</v>
      </c>
    </row>
    <row r="4" spans="1:15" s="37" customFormat="1" ht="20.100000000000001" customHeight="1">
      <c r="A4" s="278"/>
      <c r="B4" s="278"/>
      <c r="C4" s="278"/>
      <c r="D4" s="280"/>
      <c r="E4" s="282"/>
      <c r="F4" s="282"/>
      <c r="G4" s="282"/>
      <c r="H4" s="282" t="s">
        <v>42</v>
      </c>
      <c r="I4" s="282" t="s">
        <v>43</v>
      </c>
      <c r="J4" s="282"/>
      <c r="K4" s="282"/>
      <c r="L4" s="282"/>
      <c r="M4" s="282"/>
    </row>
    <row r="5" spans="1:15" s="37" customFormat="1" ht="29.25" customHeight="1">
      <c r="A5" s="278"/>
      <c r="B5" s="278"/>
      <c r="C5" s="278"/>
      <c r="D5" s="280"/>
      <c r="E5" s="282"/>
      <c r="F5" s="282"/>
      <c r="G5" s="282"/>
      <c r="H5" s="282"/>
      <c r="I5" s="282" t="s">
        <v>44</v>
      </c>
      <c r="J5" s="282" t="s">
        <v>45</v>
      </c>
      <c r="K5" s="282" t="s">
        <v>46</v>
      </c>
      <c r="L5" s="282" t="s">
        <v>47</v>
      </c>
      <c r="M5" s="282"/>
    </row>
    <row r="6" spans="1:15" s="37" customFormat="1" ht="15.75" customHeight="1">
      <c r="A6" s="278"/>
      <c r="B6" s="278"/>
      <c r="C6" s="278"/>
      <c r="D6" s="280"/>
      <c r="E6" s="282"/>
      <c r="F6" s="282"/>
      <c r="G6" s="282"/>
      <c r="H6" s="282"/>
      <c r="I6" s="282"/>
      <c r="J6" s="282"/>
      <c r="K6" s="282"/>
      <c r="L6" s="282"/>
      <c r="M6" s="282"/>
    </row>
    <row r="7" spans="1:15" s="37" customFormat="1" ht="8.4" customHeight="1">
      <c r="A7" s="278"/>
      <c r="B7" s="278"/>
      <c r="C7" s="278"/>
      <c r="D7" s="281"/>
      <c r="E7" s="282"/>
      <c r="F7" s="282"/>
      <c r="G7" s="282"/>
      <c r="H7" s="282"/>
      <c r="I7" s="282"/>
      <c r="J7" s="282"/>
      <c r="K7" s="282"/>
      <c r="L7" s="282"/>
      <c r="M7" s="282"/>
    </row>
    <row r="8" spans="1:15" s="33" customFormat="1" ht="8.1" customHeight="1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8">
        <v>15</v>
      </c>
    </row>
    <row r="9" spans="1:15" s="33" customFormat="1" ht="25.2" customHeight="1">
      <c r="A9" s="39">
        <v>1</v>
      </c>
      <c r="B9" s="40" t="s">
        <v>48</v>
      </c>
      <c r="C9" s="40" t="s">
        <v>49</v>
      </c>
      <c r="D9" s="40"/>
      <c r="E9" s="41" t="s">
        <v>50</v>
      </c>
      <c r="F9" s="42">
        <f>SUM(F10:F11)</f>
        <v>62853</v>
      </c>
      <c r="G9" s="42">
        <f>SUM(G10:G11)</f>
        <v>4656036</v>
      </c>
      <c r="H9" s="42">
        <f>I9+L9</f>
        <v>2559183</v>
      </c>
      <c r="I9" s="42">
        <f>SUM(I10:I11)</f>
        <v>1000624</v>
      </c>
      <c r="J9" s="43"/>
      <c r="K9" s="44" t="s">
        <v>51</v>
      </c>
      <c r="L9" s="42">
        <f>SUM(L10:L10)</f>
        <v>1558559</v>
      </c>
      <c r="M9" s="45" t="s">
        <v>52</v>
      </c>
    </row>
    <row r="10" spans="1:15" s="33" customFormat="1" ht="25.2" customHeight="1">
      <c r="A10" s="46">
        <v>2</v>
      </c>
      <c r="B10" s="46"/>
      <c r="C10" s="46"/>
      <c r="D10" s="46">
        <v>6050</v>
      </c>
      <c r="E10" s="47" t="s">
        <v>79</v>
      </c>
      <c r="F10" s="48">
        <v>62853</v>
      </c>
      <c r="G10" s="48">
        <v>2556036</v>
      </c>
      <c r="H10" s="48">
        <f>I10+L10</f>
        <v>2493183</v>
      </c>
      <c r="I10" s="48">
        <v>934624</v>
      </c>
      <c r="J10" s="49"/>
      <c r="K10" s="50"/>
      <c r="L10" s="48">
        <v>1558559</v>
      </c>
      <c r="M10" s="46" t="s">
        <v>53</v>
      </c>
    </row>
    <row r="11" spans="1:15" s="33" customFormat="1" ht="25.2" customHeight="1">
      <c r="A11" s="46">
        <v>3</v>
      </c>
      <c r="B11" s="46"/>
      <c r="C11" s="46"/>
      <c r="D11" s="46">
        <v>6050</v>
      </c>
      <c r="E11" s="47" t="s">
        <v>54</v>
      </c>
      <c r="F11" s="48"/>
      <c r="G11" s="48">
        <v>2100000</v>
      </c>
      <c r="H11" s="48">
        <f>I11+L11</f>
        <v>66000</v>
      </c>
      <c r="I11" s="48">
        <v>66000</v>
      </c>
      <c r="J11" s="49"/>
      <c r="K11" s="50"/>
      <c r="L11" s="49"/>
      <c r="M11" s="46" t="s">
        <v>53</v>
      </c>
    </row>
    <row r="12" spans="1:15" s="54" customFormat="1" ht="25.2" customHeight="1">
      <c r="A12" s="39">
        <v>4</v>
      </c>
      <c r="B12" s="39">
        <v>150</v>
      </c>
      <c r="C12" s="39">
        <v>15011</v>
      </c>
      <c r="D12" s="39">
        <v>6639</v>
      </c>
      <c r="E12" s="51" t="s">
        <v>55</v>
      </c>
      <c r="F12" s="42">
        <v>5748.4</v>
      </c>
      <c r="G12" s="42">
        <v>15052.55</v>
      </c>
      <c r="H12" s="42">
        <f>I12+L12</f>
        <v>5209.79</v>
      </c>
      <c r="I12" s="42">
        <v>5209.79</v>
      </c>
      <c r="J12" s="52"/>
      <c r="K12" s="50"/>
      <c r="L12" s="53"/>
      <c r="M12" s="46" t="s">
        <v>53</v>
      </c>
    </row>
    <row r="13" spans="1:15" s="54" customFormat="1" ht="18" customHeight="1">
      <c r="A13" s="39">
        <v>5</v>
      </c>
      <c r="B13" s="39">
        <v>600</v>
      </c>
      <c r="C13" s="39"/>
      <c r="D13" s="39"/>
      <c r="E13" s="51" t="s">
        <v>28</v>
      </c>
      <c r="F13" s="42"/>
      <c r="G13" s="42">
        <f>G14+G22</f>
        <v>2245105.21</v>
      </c>
      <c r="H13" s="42">
        <f>I13+L13+K13</f>
        <v>2245105.21</v>
      </c>
      <c r="I13" s="42">
        <f>I14+I22</f>
        <v>2245105.21</v>
      </c>
      <c r="J13" s="52"/>
      <c r="K13" s="50"/>
      <c r="L13" s="53"/>
      <c r="M13" s="46" t="s">
        <v>53</v>
      </c>
    </row>
    <row r="14" spans="1:15" s="33" customFormat="1" ht="15" customHeight="1">
      <c r="A14" s="46">
        <v>6</v>
      </c>
      <c r="B14" s="39"/>
      <c r="C14" s="46">
        <v>60016</v>
      </c>
      <c r="D14" s="39"/>
      <c r="E14" s="41" t="s">
        <v>29</v>
      </c>
      <c r="F14" s="42"/>
      <c r="G14" s="42">
        <f>SUM(G15:G21)</f>
        <v>1838095.21</v>
      </c>
      <c r="H14" s="42">
        <f>I14+L14+K14</f>
        <v>1838095.21</v>
      </c>
      <c r="I14" s="42">
        <f>SUM(I15:I21)</f>
        <v>1838095.21</v>
      </c>
      <c r="J14" s="49"/>
      <c r="K14" s="55"/>
      <c r="L14" s="43"/>
      <c r="M14" s="46" t="s">
        <v>53</v>
      </c>
      <c r="N14" s="56"/>
      <c r="O14" s="57"/>
    </row>
    <row r="15" spans="1:15" s="57" customFormat="1" ht="25.2" customHeight="1">
      <c r="A15" s="46">
        <v>7</v>
      </c>
      <c r="B15" s="58"/>
      <c r="C15" s="58"/>
      <c r="D15" s="46">
        <v>6050</v>
      </c>
      <c r="E15" s="47" t="s">
        <v>130</v>
      </c>
      <c r="F15" s="48"/>
      <c r="G15" s="48">
        <v>300000</v>
      </c>
      <c r="H15" s="48">
        <f t="shared" ref="H15:H21" si="0">I15</f>
        <v>300000</v>
      </c>
      <c r="I15" s="59">
        <v>300000</v>
      </c>
      <c r="J15" s="60"/>
      <c r="K15" s="50"/>
      <c r="L15" s="60"/>
      <c r="M15" s="46" t="s">
        <v>53</v>
      </c>
      <c r="N15" s="61"/>
    </row>
    <row r="16" spans="1:15" s="57" customFormat="1" ht="25.2" customHeight="1">
      <c r="A16" s="46">
        <v>8</v>
      </c>
      <c r="B16" s="58"/>
      <c r="C16" s="58"/>
      <c r="D16" s="46">
        <v>6050</v>
      </c>
      <c r="E16" s="47" t="s">
        <v>129</v>
      </c>
      <c r="F16" s="48"/>
      <c r="G16" s="48">
        <v>300000</v>
      </c>
      <c r="H16" s="48">
        <f t="shared" ref="H16" si="1">I16</f>
        <v>300000</v>
      </c>
      <c r="I16" s="59">
        <v>300000</v>
      </c>
      <c r="J16" s="60"/>
      <c r="K16" s="50"/>
      <c r="L16" s="60"/>
      <c r="M16" s="46" t="s">
        <v>53</v>
      </c>
      <c r="N16" s="61"/>
    </row>
    <row r="17" spans="1:15" s="57" customFormat="1" ht="15" customHeight="1">
      <c r="A17" s="46">
        <v>9</v>
      </c>
      <c r="B17" s="58"/>
      <c r="C17" s="58"/>
      <c r="D17" s="46">
        <v>6050</v>
      </c>
      <c r="E17" s="47" t="s">
        <v>127</v>
      </c>
      <c r="F17" s="48"/>
      <c r="G17" s="48">
        <v>200000</v>
      </c>
      <c r="H17" s="48">
        <f t="shared" si="0"/>
        <v>200000</v>
      </c>
      <c r="I17" s="59">
        <v>200000</v>
      </c>
      <c r="J17" s="60"/>
      <c r="K17" s="50"/>
      <c r="L17" s="60"/>
      <c r="M17" s="46" t="s">
        <v>53</v>
      </c>
      <c r="N17" s="61"/>
    </row>
    <row r="18" spans="1:15" s="57" customFormat="1" ht="15" customHeight="1">
      <c r="A18" s="46">
        <v>10</v>
      </c>
      <c r="B18" s="58"/>
      <c r="C18" s="58"/>
      <c r="D18" s="46">
        <v>6050</v>
      </c>
      <c r="E18" s="47" t="s">
        <v>56</v>
      </c>
      <c r="F18" s="48"/>
      <c r="G18" s="48">
        <v>372000</v>
      </c>
      <c r="H18" s="48">
        <f t="shared" si="0"/>
        <v>372000</v>
      </c>
      <c r="I18" s="59">
        <v>372000</v>
      </c>
      <c r="J18" s="60"/>
      <c r="K18" s="50"/>
      <c r="L18" s="60"/>
      <c r="M18" s="46" t="s">
        <v>53</v>
      </c>
      <c r="N18" s="61"/>
    </row>
    <row r="19" spans="1:15" s="57" customFormat="1" ht="15" customHeight="1">
      <c r="A19" s="46">
        <v>11</v>
      </c>
      <c r="B19" s="58"/>
      <c r="C19" s="58"/>
      <c r="D19" s="46">
        <v>6050</v>
      </c>
      <c r="E19" s="47" t="s">
        <v>57</v>
      </c>
      <c r="F19" s="48"/>
      <c r="G19" s="48">
        <v>21400</v>
      </c>
      <c r="H19" s="48">
        <f t="shared" si="0"/>
        <v>21400</v>
      </c>
      <c r="I19" s="59">
        <v>21400</v>
      </c>
      <c r="J19" s="60"/>
      <c r="K19" s="50"/>
      <c r="L19" s="60"/>
      <c r="M19" s="46" t="s">
        <v>53</v>
      </c>
      <c r="N19" s="61"/>
    </row>
    <row r="20" spans="1:15" s="57" customFormat="1" ht="15" customHeight="1">
      <c r="A20" s="46">
        <v>12</v>
      </c>
      <c r="B20" s="58"/>
      <c r="C20" s="58"/>
      <c r="D20" s="46">
        <v>6050</v>
      </c>
      <c r="E20" s="47" t="s">
        <v>58</v>
      </c>
      <c r="F20" s="48"/>
      <c r="G20" s="48">
        <f>H20</f>
        <v>536695.21</v>
      </c>
      <c r="H20" s="48">
        <f t="shared" si="0"/>
        <v>536695.21</v>
      </c>
      <c r="I20" s="59">
        <v>536695.21</v>
      </c>
      <c r="J20" s="60"/>
      <c r="K20" s="50"/>
      <c r="L20" s="60"/>
      <c r="M20" s="46" t="s">
        <v>53</v>
      </c>
      <c r="N20" s="61"/>
    </row>
    <row r="21" spans="1:15" s="57" customFormat="1" ht="15" customHeight="1">
      <c r="A21" s="46">
        <v>13</v>
      </c>
      <c r="B21" s="58"/>
      <c r="C21" s="58"/>
      <c r="D21" s="46">
        <v>6050</v>
      </c>
      <c r="E21" s="47" t="s">
        <v>126</v>
      </c>
      <c r="F21" s="48"/>
      <c r="G21" s="48">
        <f>H21</f>
        <v>108000</v>
      </c>
      <c r="H21" s="48">
        <f t="shared" si="0"/>
        <v>108000</v>
      </c>
      <c r="I21" s="59">
        <v>108000</v>
      </c>
      <c r="J21" s="60"/>
      <c r="K21" s="50"/>
      <c r="L21" s="60"/>
      <c r="M21" s="46" t="s">
        <v>53</v>
      </c>
      <c r="N21" s="61"/>
    </row>
    <row r="22" spans="1:15" s="33" customFormat="1" ht="15" customHeight="1">
      <c r="A22" s="46">
        <v>14</v>
      </c>
      <c r="B22" s="39"/>
      <c r="C22" s="46">
        <v>60017</v>
      </c>
      <c r="D22" s="39"/>
      <c r="E22" s="41" t="s">
        <v>59</v>
      </c>
      <c r="F22" s="42"/>
      <c r="G22" s="42">
        <f>SUM(G23:G23)</f>
        <v>407010</v>
      </c>
      <c r="H22" s="42">
        <f>I22+L22+K22</f>
        <v>407010</v>
      </c>
      <c r="I22" s="42">
        <f>SUM(I23:I23)</f>
        <v>407010</v>
      </c>
      <c r="J22" s="49"/>
      <c r="K22" s="55"/>
      <c r="L22" s="43"/>
      <c r="M22" s="46" t="s">
        <v>53</v>
      </c>
      <c r="N22" s="56"/>
      <c r="O22" s="57"/>
    </row>
    <row r="23" spans="1:15" s="57" customFormat="1" ht="15" customHeight="1">
      <c r="A23" s="46">
        <v>15</v>
      </c>
      <c r="B23" s="58"/>
      <c r="C23" s="58"/>
      <c r="D23" s="46">
        <v>6050</v>
      </c>
      <c r="E23" s="47" t="s">
        <v>60</v>
      </c>
      <c r="F23" s="48"/>
      <c r="G23" s="48">
        <f>H23</f>
        <v>407010</v>
      </c>
      <c r="H23" s="48">
        <f>I23</f>
        <v>407010</v>
      </c>
      <c r="I23" s="59">
        <v>407010</v>
      </c>
      <c r="J23" s="60"/>
      <c r="K23" s="50"/>
      <c r="L23" s="60"/>
      <c r="M23" s="46" t="s">
        <v>53</v>
      </c>
      <c r="N23" s="61"/>
    </row>
    <row r="24" spans="1:15" s="57" customFormat="1" ht="18" customHeight="1">
      <c r="A24" s="39">
        <v>16</v>
      </c>
      <c r="B24" s="39">
        <v>750</v>
      </c>
      <c r="C24" s="39"/>
      <c r="D24" s="39"/>
      <c r="E24" s="41" t="s">
        <v>4</v>
      </c>
      <c r="F24" s="42">
        <f>SUM(F26:F26)</f>
        <v>4340.96</v>
      </c>
      <c r="G24" s="42">
        <f>SUM(G25:G26)</f>
        <v>75410</v>
      </c>
      <c r="H24" s="42">
        <f>I24+L24</f>
        <v>50000</v>
      </c>
      <c r="I24" s="42">
        <f>SUM(I25:I26)</f>
        <v>50000</v>
      </c>
      <c r="J24" s="49"/>
      <c r="K24" s="50"/>
      <c r="L24" s="49"/>
      <c r="M24" s="46" t="s">
        <v>53</v>
      </c>
    </row>
    <row r="25" spans="1:15" s="70" customFormat="1" ht="25.2" customHeight="1">
      <c r="A25" s="46">
        <v>17</v>
      </c>
      <c r="B25" s="65"/>
      <c r="C25" s="65">
        <v>75023</v>
      </c>
      <c r="D25" s="46">
        <v>6060</v>
      </c>
      <c r="E25" s="66" t="s">
        <v>185</v>
      </c>
      <c r="F25" s="67"/>
      <c r="G25" s="67">
        <f>H25</f>
        <v>50000</v>
      </c>
      <c r="H25" s="48">
        <f>I25+L25</f>
        <v>50000</v>
      </c>
      <c r="I25" s="67">
        <v>50000</v>
      </c>
      <c r="J25" s="68"/>
      <c r="K25" s="69"/>
      <c r="L25" s="48"/>
      <c r="M25" s="46" t="s">
        <v>53</v>
      </c>
    </row>
    <row r="26" spans="1:15" s="33" customFormat="1" ht="25.8" customHeight="1">
      <c r="A26" s="46">
        <v>18</v>
      </c>
      <c r="B26" s="46"/>
      <c r="C26" s="46">
        <v>75095</v>
      </c>
      <c r="D26" s="46">
        <v>6639</v>
      </c>
      <c r="E26" s="47" t="s">
        <v>61</v>
      </c>
      <c r="F26" s="48">
        <v>4340.96</v>
      </c>
      <c r="G26" s="48">
        <v>25410</v>
      </c>
      <c r="H26" s="48">
        <f>I26</f>
        <v>0</v>
      </c>
      <c r="I26" s="62"/>
      <c r="J26" s="63"/>
      <c r="K26" s="50"/>
      <c r="L26" s="64"/>
      <c r="M26" s="46" t="s">
        <v>53</v>
      </c>
    </row>
    <row r="27" spans="1:15" s="57" customFormat="1" ht="18" customHeight="1">
      <c r="A27" s="39">
        <v>19</v>
      </c>
      <c r="B27" s="39">
        <v>754</v>
      </c>
      <c r="C27" s="39"/>
      <c r="D27" s="39"/>
      <c r="E27" s="108" t="s">
        <v>30</v>
      </c>
      <c r="F27" s="42"/>
      <c r="G27" s="42">
        <f>SUM(G28:G29)</f>
        <v>66000</v>
      </c>
      <c r="H27" s="42">
        <f>I27+L27</f>
        <v>66000</v>
      </c>
      <c r="I27" s="42">
        <f>SUM(I28:I29)</f>
        <v>66000</v>
      </c>
      <c r="J27" s="49"/>
      <c r="K27" s="50"/>
      <c r="L27" s="49"/>
      <c r="M27" s="46" t="s">
        <v>53</v>
      </c>
    </row>
    <row r="28" spans="1:15" s="33" customFormat="1" ht="15" customHeight="1">
      <c r="A28" s="46">
        <v>20</v>
      </c>
      <c r="B28" s="46"/>
      <c r="C28" s="46">
        <v>75404</v>
      </c>
      <c r="D28" s="46">
        <v>6170</v>
      </c>
      <c r="E28" s="47" t="s">
        <v>62</v>
      </c>
      <c r="F28" s="48"/>
      <c r="G28" s="48">
        <f>H28</f>
        <v>26000</v>
      </c>
      <c r="H28" s="48">
        <f>I28</f>
        <v>26000</v>
      </c>
      <c r="I28" s="62">
        <v>26000</v>
      </c>
      <c r="J28" s="63"/>
      <c r="K28" s="50"/>
      <c r="L28" s="64"/>
      <c r="M28" s="46" t="s">
        <v>53</v>
      </c>
    </row>
    <row r="29" spans="1:15" s="70" customFormat="1" ht="25.2" customHeight="1">
      <c r="A29" s="46">
        <v>21</v>
      </c>
      <c r="B29" s="65"/>
      <c r="C29" s="65">
        <v>75412</v>
      </c>
      <c r="D29" s="46">
        <v>6060</v>
      </c>
      <c r="E29" s="66" t="s">
        <v>191</v>
      </c>
      <c r="F29" s="67"/>
      <c r="G29" s="67">
        <f>H29</f>
        <v>40000</v>
      </c>
      <c r="H29" s="48">
        <f>I29+L29</f>
        <v>40000</v>
      </c>
      <c r="I29" s="67">
        <v>40000</v>
      </c>
      <c r="J29" s="68"/>
      <c r="K29" s="69"/>
      <c r="L29" s="48"/>
      <c r="M29" s="46" t="s">
        <v>53</v>
      </c>
    </row>
    <row r="30" spans="1:15" s="33" customFormat="1" ht="18" customHeight="1">
      <c r="A30" s="46">
        <v>22</v>
      </c>
      <c r="B30" s="39">
        <v>801</v>
      </c>
      <c r="C30" s="39"/>
      <c r="D30" s="39"/>
      <c r="E30" s="41" t="s">
        <v>5</v>
      </c>
      <c r="F30" s="42">
        <f>SUM(F31:F33)</f>
        <v>61000</v>
      </c>
      <c r="G30" s="42">
        <f>SUM(G31:G33)</f>
        <v>2151000</v>
      </c>
      <c r="H30" s="42">
        <f>SUM(H31:H33)</f>
        <v>390000</v>
      </c>
      <c r="I30" s="42">
        <f>SUM(I31:I33)</f>
        <v>390000</v>
      </c>
      <c r="J30" s="49"/>
      <c r="K30" s="50"/>
      <c r="L30" s="43"/>
      <c r="M30" s="46" t="s">
        <v>53</v>
      </c>
      <c r="N30" s="57"/>
      <c r="O30" s="57"/>
    </row>
    <row r="31" spans="1:15" s="70" customFormat="1" ht="25.2" customHeight="1">
      <c r="A31" s="46">
        <v>23</v>
      </c>
      <c r="B31" s="65"/>
      <c r="C31" s="65">
        <v>80101</v>
      </c>
      <c r="D31" s="46">
        <v>6060</v>
      </c>
      <c r="E31" s="66" t="s">
        <v>192</v>
      </c>
      <c r="F31" s="67"/>
      <c r="G31" s="67">
        <f>H31</f>
        <v>135000</v>
      </c>
      <c r="H31" s="48">
        <f>I31+L31</f>
        <v>135000</v>
      </c>
      <c r="I31" s="67">
        <v>135000</v>
      </c>
      <c r="J31" s="68"/>
      <c r="K31" s="69"/>
      <c r="L31" s="48"/>
      <c r="M31" s="46" t="s">
        <v>53</v>
      </c>
    </row>
    <row r="32" spans="1:15" s="70" customFormat="1" ht="25.2" customHeight="1">
      <c r="A32" s="46">
        <v>24</v>
      </c>
      <c r="B32" s="65"/>
      <c r="C32" s="65">
        <v>80101</v>
      </c>
      <c r="D32" s="46">
        <v>6050</v>
      </c>
      <c r="E32" s="66" t="s">
        <v>137</v>
      </c>
      <c r="F32" s="67"/>
      <c r="G32" s="67">
        <f>H32</f>
        <v>55000</v>
      </c>
      <c r="H32" s="48">
        <f>I32+L32</f>
        <v>55000</v>
      </c>
      <c r="I32" s="67">
        <v>55000</v>
      </c>
      <c r="J32" s="68"/>
      <c r="K32" s="69"/>
      <c r="L32" s="48"/>
      <c r="M32" s="46" t="s">
        <v>53</v>
      </c>
    </row>
    <row r="33" spans="1:15" s="33" customFormat="1" ht="25.2" customHeight="1">
      <c r="A33" s="46">
        <v>25</v>
      </c>
      <c r="B33" s="46"/>
      <c r="C33" s="46">
        <v>80101</v>
      </c>
      <c r="D33" s="46">
        <v>6050</v>
      </c>
      <c r="E33" s="47" t="s">
        <v>63</v>
      </c>
      <c r="F33" s="48">
        <v>61000</v>
      </c>
      <c r="G33" s="48">
        <v>1961000</v>
      </c>
      <c r="H33" s="48">
        <f>I33</f>
        <v>200000</v>
      </c>
      <c r="I33" s="48">
        <v>200000</v>
      </c>
      <c r="J33" s="49"/>
      <c r="K33" s="50"/>
      <c r="L33" s="49"/>
      <c r="M33" s="46" t="s">
        <v>53</v>
      </c>
      <c r="N33" s="57"/>
      <c r="O33" s="57"/>
    </row>
    <row r="34" spans="1:15" s="33" customFormat="1" ht="18" customHeight="1">
      <c r="A34" s="39">
        <v>26</v>
      </c>
      <c r="B34" s="39">
        <v>851</v>
      </c>
      <c r="C34" s="39"/>
      <c r="D34" s="39"/>
      <c r="E34" s="41" t="s">
        <v>64</v>
      </c>
      <c r="F34" s="42">
        <f>SUM(F35:F35)</f>
        <v>30000</v>
      </c>
      <c r="G34" s="42">
        <f>SUM(G35:G37)</f>
        <v>187500</v>
      </c>
      <c r="H34" s="42">
        <f>SUM(H35:H37)</f>
        <v>157500</v>
      </c>
      <c r="I34" s="42">
        <f>SUM(I35:I37)</f>
        <v>157500</v>
      </c>
      <c r="J34" s="49"/>
      <c r="K34" s="50"/>
      <c r="L34" s="42"/>
      <c r="M34" s="46" t="s">
        <v>53</v>
      </c>
      <c r="N34" s="57"/>
    </row>
    <row r="35" spans="1:15" s="70" customFormat="1" ht="25.2" customHeight="1">
      <c r="A35" s="46">
        <v>27</v>
      </c>
      <c r="B35" s="65"/>
      <c r="C35" s="46">
        <v>85121</v>
      </c>
      <c r="D35" s="46">
        <v>6060</v>
      </c>
      <c r="E35" s="66" t="s">
        <v>65</v>
      </c>
      <c r="F35" s="67">
        <v>30000</v>
      </c>
      <c r="G35" s="67">
        <v>71000</v>
      </c>
      <c r="H35" s="48">
        <f t="shared" ref="H35:H45" si="2">I35+L35</f>
        <v>41000</v>
      </c>
      <c r="I35" s="67">
        <v>41000</v>
      </c>
      <c r="J35" s="68"/>
      <c r="K35" s="69"/>
      <c r="L35" s="48"/>
      <c r="M35" s="46" t="s">
        <v>53</v>
      </c>
    </row>
    <row r="36" spans="1:15" s="70" customFormat="1" ht="38.4" customHeight="1">
      <c r="A36" s="46">
        <v>28</v>
      </c>
      <c r="B36" s="65"/>
      <c r="C36" s="46">
        <v>85121</v>
      </c>
      <c r="D36" s="46">
        <v>6050</v>
      </c>
      <c r="E36" s="66" t="s">
        <v>133</v>
      </c>
      <c r="F36" s="67"/>
      <c r="G36" s="67">
        <v>70000</v>
      </c>
      <c r="H36" s="48">
        <f t="shared" ref="H36" si="3">I36+L36</f>
        <v>70000</v>
      </c>
      <c r="I36" s="67">
        <v>70000</v>
      </c>
      <c r="J36" s="68"/>
      <c r="K36" s="69"/>
      <c r="L36" s="48"/>
      <c r="M36" s="46" t="s">
        <v>53</v>
      </c>
    </row>
    <row r="37" spans="1:15" s="70" customFormat="1" ht="25.2" customHeight="1">
      <c r="A37" s="46">
        <v>29</v>
      </c>
      <c r="B37" s="65"/>
      <c r="C37" s="46">
        <v>85121</v>
      </c>
      <c r="D37" s="46">
        <v>6060</v>
      </c>
      <c r="E37" s="66" t="s">
        <v>138</v>
      </c>
      <c r="F37" s="67"/>
      <c r="G37" s="67">
        <v>46500</v>
      </c>
      <c r="H37" s="48">
        <f t="shared" ref="H37" si="4">I37+L37</f>
        <v>46500</v>
      </c>
      <c r="I37" s="67">
        <v>46500</v>
      </c>
      <c r="J37" s="68"/>
      <c r="K37" s="69"/>
      <c r="L37" s="48"/>
      <c r="M37" s="46" t="s">
        <v>53</v>
      </c>
    </row>
    <row r="38" spans="1:15" s="33" customFormat="1" ht="18" customHeight="1">
      <c r="A38" s="39">
        <v>30</v>
      </c>
      <c r="B38" s="39">
        <v>900</v>
      </c>
      <c r="C38" s="39">
        <v>90095</v>
      </c>
      <c r="D38" s="39"/>
      <c r="E38" s="41" t="s">
        <v>6</v>
      </c>
      <c r="F38" s="42"/>
      <c r="G38" s="42">
        <f>SUM(G39:G44)</f>
        <v>229603</v>
      </c>
      <c r="H38" s="42">
        <f t="shared" si="2"/>
        <v>229603</v>
      </c>
      <c r="I38" s="42">
        <f>SUM(I39:I44)</f>
        <v>194274</v>
      </c>
      <c r="J38" s="49"/>
      <c r="K38" s="50"/>
      <c r="L38" s="42">
        <f>SUM(L39:L39)</f>
        <v>35329</v>
      </c>
      <c r="M38" s="46" t="s">
        <v>53</v>
      </c>
      <c r="N38" s="57"/>
      <c r="O38" s="57"/>
    </row>
    <row r="39" spans="1:15" s="57" customFormat="1" ht="24.6" customHeight="1">
      <c r="A39" s="46">
        <v>31</v>
      </c>
      <c r="B39" s="46"/>
      <c r="C39" s="46"/>
      <c r="D39" s="45" t="s">
        <v>66</v>
      </c>
      <c r="E39" s="47" t="s">
        <v>67</v>
      </c>
      <c r="F39" s="71"/>
      <c r="G39" s="72">
        <v>54500</v>
      </c>
      <c r="H39" s="73">
        <f t="shared" si="2"/>
        <v>54500</v>
      </c>
      <c r="I39" s="72">
        <v>19171</v>
      </c>
      <c r="J39" s="49"/>
      <c r="K39" s="50"/>
      <c r="L39" s="48">
        <v>35329</v>
      </c>
      <c r="M39" s="46" t="s">
        <v>53</v>
      </c>
    </row>
    <row r="40" spans="1:15" s="57" customFormat="1" ht="24.6" customHeight="1">
      <c r="A40" s="46">
        <v>32</v>
      </c>
      <c r="B40" s="46"/>
      <c r="C40" s="46"/>
      <c r="D40" s="45">
        <v>6060</v>
      </c>
      <c r="E40" s="47" t="s">
        <v>68</v>
      </c>
      <c r="F40" s="71"/>
      <c r="G40" s="72">
        <v>5800</v>
      </c>
      <c r="H40" s="73">
        <f t="shared" si="2"/>
        <v>5800</v>
      </c>
      <c r="I40" s="72">
        <v>5800</v>
      </c>
      <c r="J40" s="49"/>
      <c r="K40" s="50"/>
      <c r="L40" s="48"/>
      <c r="M40" s="46" t="s">
        <v>53</v>
      </c>
    </row>
    <row r="41" spans="1:15" s="57" customFormat="1" ht="25.8" customHeight="1">
      <c r="A41" s="46">
        <v>33</v>
      </c>
      <c r="B41" s="46"/>
      <c r="C41" s="46"/>
      <c r="D41" s="45">
        <v>6060</v>
      </c>
      <c r="E41" s="47" t="s">
        <v>69</v>
      </c>
      <c r="F41" s="71"/>
      <c r="G41" s="72">
        <v>6500</v>
      </c>
      <c r="H41" s="73">
        <f t="shared" si="2"/>
        <v>6500</v>
      </c>
      <c r="I41" s="72">
        <v>6500</v>
      </c>
      <c r="J41" s="49"/>
      <c r="K41" s="50"/>
      <c r="L41" s="48"/>
      <c r="M41" s="46" t="s">
        <v>53</v>
      </c>
    </row>
    <row r="42" spans="1:15" s="57" customFormat="1" ht="25.2" customHeight="1">
      <c r="A42" s="46">
        <v>34</v>
      </c>
      <c r="B42" s="46"/>
      <c r="C42" s="46"/>
      <c r="D42" s="45">
        <v>6060</v>
      </c>
      <c r="E42" s="47" t="s">
        <v>70</v>
      </c>
      <c r="F42" s="71"/>
      <c r="G42" s="72">
        <v>14813</v>
      </c>
      <c r="H42" s="73">
        <f t="shared" si="2"/>
        <v>14813</v>
      </c>
      <c r="I42" s="72">
        <v>14813</v>
      </c>
      <c r="J42" s="49"/>
      <c r="K42" s="50"/>
      <c r="L42" s="48"/>
      <c r="M42" s="46" t="s">
        <v>53</v>
      </c>
    </row>
    <row r="43" spans="1:15" s="57" customFormat="1" ht="24" customHeight="1">
      <c r="A43" s="46">
        <v>35</v>
      </c>
      <c r="B43" s="46"/>
      <c r="C43" s="46"/>
      <c r="D43" s="45">
        <v>6060</v>
      </c>
      <c r="E43" s="47" t="s">
        <v>71</v>
      </c>
      <c r="F43" s="71"/>
      <c r="G43" s="72">
        <v>100000</v>
      </c>
      <c r="H43" s="73">
        <f t="shared" ref="H43" si="5">I43+L43</f>
        <v>100000</v>
      </c>
      <c r="I43" s="72">
        <v>100000</v>
      </c>
      <c r="J43" s="49"/>
      <c r="K43" s="50"/>
      <c r="L43" s="48"/>
      <c r="M43" s="46" t="s">
        <v>53</v>
      </c>
    </row>
    <row r="44" spans="1:15" s="57" customFormat="1" ht="24" customHeight="1">
      <c r="A44" s="46">
        <v>36</v>
      </c>
      <c r="B44" s="46"/>
      <c r="C44" s="46"/>
      <c r="D44" s="45">
        <v>6060</v>
      </c>
      <c r="E44" s="47" t="s">
        <v>186</v>
      </c>
      <c r="F44" s="71"/>
      <c r="G44" s="72">
        <v>47990</v>
      </c>
      <c r="H44" s="73">
        <f t="shared" si="2"/>
        <v>47990</v>
      </c>
      <c r="I44" s="72">
        <v>47990</v>
      </c>
      <c r="J44" s="49"/>
      <c r="K44" s="50"/>
      <c r="L44" s="48"/>
      <c r="M44" s="46" t="s">
        <v>53</v>
      </c>
    </row>
    <row r="45" spans="1:15" s="33" customFormat="1" ht="18" customHeight="1">
      <c r="A45" s="39">
        <v>37</v>
      </c>
      <c r="B45" s="39">
        <v>926</v>
      </c>
      <c r="C45" s="39"/>
      <c r="D45" s="39"/>
      <c r="E45" s="41" t="s">
        <v>72</v>
      </c>
      <c r="F45" s="42">
        <f>SUM(F46:F47)</f>
        <v>6500</v>
      </c>
      <c r="G45" s="42">
        <f>SUM(G46:G47)</f>
        <v>445100</v>
      </c>
      <c r="H45" s="42">
        <f t="shared" si="2"/>
        <v>438600</v>
      </c>
      <c r="I45" s="42">
        <f>SUM(I46:I47)</f>
        <v>413824</v>
      </c>
      <c r="J45" s="49"/>
      <c r="K45" s="50"/>
      <c r="L45" s="42">
        <f>SUM(L46:L47)</f>
        <v>24776</v>
      </c>
      <c r="M45" s="46" t="s">
        <v>53</v>
      </c>
      <c r="N45" s="57"/>
      <c r="O45" s="57"/>
    </row>
    <row r="46" spans="1:15" s="33" customFormat="1" ht="39" customHeight="1">
      <c r="A46" s="46">
        <v>38</v>
      </c>
      <c r="B46" s="39"/>
      <c r="C46" s="46">
        <v>92601</v>
      </c>
      <c r="D46" s="46">
        <v>6050</v>
      </c>
      <c r="E46" s="47" t="s">
        <v>128</v>
      </c>
      <c r="F46" s="74">
        <v>6500</v>
      </c>
      <c r="G46" s="48">
        <v>407000</v>
      </c>
      <c r="H46" s="48">
        <f>I46</f>
        <v>400500</v>
      </c>
      <c r="I46" s="48">
        <v>400500</v>
      </c>
      <c r="J46" s="49"/>
      <c r="K46" s="50"/>
      <c r="L46" s="49"/>
      <c r="M46" s="46" t="s">
        <v>53</v>
      </c>
      <c r="N46" s="57"/>
      <c r="O46" s="57"/>
    </row>
    <row r="47" spans="1:15" s="33" customFormat="1" ht="24.75" customHeight="1">
      <c r="A47" s="46">
        <v>39</v>
      </c>
      <c r="B47" s="39"/>
      <c r="C47" s="46">
        <v>92695</v>
      </c>
      <c r="D47" s="45" t="s">
        <v>73</v>
      </c>
      <c r="E47" s="47" t="s">
        <v>74</v>
      </c>
      <c r="F47" s="74"/>
      <c r="G47" s="48">
        <f>H47</f>
        <v>38100</v>
      </c>
      <c r="H47" s="48">
        <f>I47+L47</f>
        <v>38100</v>
      </c>
      <c r="I47" s="48">
        <v>13324</v>
      </c>
      <c r="J47" s="49"/>
      <c r="K47" s="50"/>
      <c r="L47" s="48">
        <v>24776</v>
      </c>
      <c r="M47" s="46" t="s">
        <v>53</v>
      </c>
      <c r="N47" s="57"/>
      <c r="O47" s="57"/>
    </row>
    <row r="48" spans="1:15" s="54" customFormat="1" ht="18" customHeight="1">
      <c r="A48" s="283" t="s">
        <v>75</v>
      </c>
      <c r="B48" s="284"/>
      <c r="C48" s="284"/>
      <c r="D48" s="284"/>
      <c r="E48" s="285"/>
      <c r="F48" s="42">
        <f>F9+F12+F13+F24+F27+F30+F34+F38+F45</f>
        <v>170442.36</v>
      </c>
      <c r="G48" s="42">
        <f>G9+G12+G13+G24+G27+G30+G34+G38+G45</f>
        <v>10070806.76</v>
      </c>
      <c r="H48" s="42">
        <f>H9+H12+H13+H24+H27+H30+H34+H38+H45</f>
        <v>6141201</v>
      </c>
      <c r="I48" s="42">
        <f>I9+I12+I13+I24+I27+I30+I34+I38+I45</f>
        <v>4522537</v>
      </c>
      <c r="J48" s="43"/>
      <c r="K48" s="43"/>
      <c r="L48" s="42">
        <f>L9+L12+L13+L24+L27+L30+L34+L38+L45</f>
        <v>1618664</v>
      </c>
      <c r="M48" s="39" t="s">
        <v>76</v>
      </c>
    </row>
    <row r="49" spans="1:13" s="54" customFormat="1" ht="10.8" customHeight="1">
      <c r="A49" s="113"/>
      <c r="B49" s="113"/>
      <c r="C49" s="113"/>
      <c r="D49" s="113"/>
      <c r="E49" s="113"/>
      <c r="F49" s="114"/>
      <c r="G49" s="114"/>
      <c r="H49" s="114"/>
      <c r="I49" s="114"/>
      <c r="J49" s="56"/>
      <c r="K49" s="56"/>
      <c r="L49" s="114"/>
      <c r="M49" s="113"/>
    </row>
    <row r="50" spans="1:13" s="77" customFormat="1" ht="10.199999999999999" customHeight="1">
      <c r="A50" s="77" t="s">
        <v>136</v>
      </c>
      <c r="F50" s="77" t="s">
        <v>8</v>
      </c>
    </row>
    <row r="51" spans="1:13" s="77" customFormat="1" ht="10.199999999999999" customHeight="1">
      <c r="A51" s="77" t="s">
        <v>77</v>
      </c>
    </row>
    <row r="52" spans="1:13" s="77" customFormat="1" ht="10.199999999999999" customHeight="1">
      <c r="A52" s="77" t="s">
        <v>78</v>
      </c>
      <c r="F52" s="77" t="s">
        <v>8</v>
      </c>
      <c r="G52" s="115"/>
    </row>
    <row r="53" spans="1:13" s="77" customFormat="1" ht="10.199999999999999" customHeight="1">
      <c r="A53" s="77" t="s">
        <v>135</v>
      </c>
      <c r="F53" s="77" t="s">
        <v>8</v>
      </c>
    </row>
    <row r="54" spans="1:13" s="33" customFormat="1"/>
    <row r="55" spans="1:13" s="33" customFormat="1">
      <c r="A55" s="75"/>
    </row>
    <row r="56" spans="1:13" s="33" customFormat="1"/>
    <row r="57" spans="1:13" s="33" customFormat="1"/>
    <row r="58" spans="1:13" s="33" customFormat="1"/>
    <row r="59" spans="1:13" s="33" customFormat="1"/>
    <row r="60" spans="1:13" s="33" customFormat="1"/>
    <row r="61" spans="1:13" s="33" customFormat="1"/>
    <row r="62" spans="1:13" s="33" customFormat="1"/>
    <row r="63" spans="1:13" s="33" customFormat="1"/>
    <row r="64" spans="1:13" s="33" customFormat="1"/>
    <row r="65" s="33" customFormat="1"/>
    <row r="66" s="33" customFormat="1"/>
    <row r="67" s="33" customFormat="1"/>
    <row r="68" s="33" customFormat="1"/>
    <row r="69" s="33" customFormat="1"/>
    <row r="70" s="33" customFormat="1"/>
    <row r="71" s="33" customFormat="1"/>
  </sheetData>
  <mergeCells count="17">
    <mergeCell ref="A48:E48"/>
    <mergeCell ref="H4:H7"/>
    <mergeCell ref="I4:L4"/>
    <mergeCell ref="I5:I7"/>
    <mergeCell ref="J5:J7"/>
    <mergeCell ref="K5:K7"/>
    <mergeCell ref="L5:L7"/>
    <mergeCell ref="A1:M1"/>
    <mergeCell ref="A3:A7"/>
    <mergeCell ref="B3:B7"/>
    <mergeCell ref="C3:C7"/>
    <mergeCell ref="D3:D7"/>
    <mergeCell ref="E3:E7"/>
    <mergeCell ref="F3:F7"/>
    <mergeCell ref="G3:G7"/>
    <mergeCell ref="H3:L3"/>
    <mergeCell ref="M3:M7"/>
  </mergeCells>
  <printOptions horizontalCentered="1"/>
  <pageMargins left="0.51181102362204722" right="0.39370078740157483" top="0.98425196850393704" bottom="0.78740157480314965" header="0.51181102362204722" footer="0.39370078740157483"/>
  <pageSetup paperSize="9" scale="65" orientation="landscape" r:id="rId1"/>
  <headerFooter alignWithMargins="0">
    <oddHeader xml:space="preserve">&amp;R&amp;9Tabela nr 2a  
do Uchwały Rady Gminy Nr XXXIII/187/14
 z dnia 11 września 2014 r.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A2" sqref="A2:A3"/>
    </sheetView>
  </sheetViews>
  <sheetFormatPr defaultColWidth="9.109375" defaultRowHeight="13.2"/>
  <cols>
    <col min="1" max="1" width="5.44140625" style="148" customWidth="1"/>
    <col min="2" max="2" width="7.33203125" style="148" customWidth="1"/>
    <col min="3" max="3" width="69.109375" style="148" customWidth="1"/>
    <col min="4" max="4" width="11.6640625" style="148" customWidth="1"/>
    <col min="5" max="5" width="12.33203125" style="148" customWidth="1"/>
    <col min="6" max="6" width="10.5546875" style="148" customWidth="1"/>
    <col min="7" max="7" width="10.44140625" style="148" customWidth="1"/>
    <col min="8" max="8" width="11.6640625" style="148" customWidth="1"/>
    <col min="9" max="9" width="12.33203125" style="148" customWidth="1"/>
    <col min="10" max="256" width="9.109375" style="148"/>
    <col min="257" max="257" width="5.44140625" style="148" customWidth="1"/>
    <col min="258" max="258" width="7.33203125" style="148" customWidth="1"/>
    <col min="259" max="259" width="69.109375" style="148" customWidth="1"/>
    <col min="260" max="260" width="11.6640625" style="148" customWidth="1"/>
    <col min="261" max="261" width="12.33203125" style="148" customWidth="1"/>
    <col min="262" max="262" width="10.5546875" style="148" customWidth="1"/>
    <col min="263" max="263" width="10.44140625" style="148" customWidth="1"/>
    <col min="264" max="264" width="11.6640625" style="148" customWidth="1"/>
    <col min="265" max="265" width="12.33203125" style="148" customWidth="1"/>
    <col min="266" max="512" width="9.109375" style="148"/>
    <col min="513" max="513" width="5.44140625" style="148" customWidth="1"/>
    <col min="514" max="514" width="7.33203125" style="148" customWidth="1"/>
    <col min="515" max="515" width="69.109375" style="148" customWidth="1"/>
    <col min="516" max="516" width="11.6640625" style="148" customWidth="1"/>
    <col min="517" max="517" width="12.33203125" style="148" customWidth="1"/>
    <col min="518" max="518" width="10.5546875" style="148" customWidth="1"/>
    <col min="519" max="519" width="10.44140625" style="148" customWidth="1"/>
    <col min="520" max="520" width="11.6640625" style="148" customWidth="1"/>
    <col min="521" max="521" width="12.33203125" style="148" customWidth="1"/>
    <col min="522" max="768" width="9.109375" style="148"/>
    <col min="769" max="769" width="5.44140625" style="148" customWidth="1"/>
    <col min="770" max="770" width="7.33203125" style="148" customWidth="1"/>
    <col min="771" max="771" width="69.109375" style="148" customWidth="1"/>
    <col min="772" max="772" width="11.6640625" style="148" customWidth="1"/>
    <col min="773" max="773" width="12.33203125" style="148" customWidth="1"/>
    <col min="774" max="774" width="10.5546875" style="148" customWidth="1"/>
    <col min="775" max="775" width="10.44140625" style="148" customWidth="1"/>
    <col min="776" max="776" width="11.6640625" style="148" customWidth="1"/>
    <col min="777" max="777" width="12.33203125" style="148" customWidth="1"/>
    <col min="778" max="1024" width="9.109375" style="148"/>
    <col min="1025" max="1025" width="5.44140625" style="148" customWidth="1"/>
    <col min="1026" max="1026" width="7.33203125" style="148" customWidth="1"/>
    <col min="1027" max="1027" width="69.109375" style="148" customWidth="1"/>
    <col min="1028" max="1028" width="11.6640625" style="148" customWidth="1"/>
    <col min="1029" max="1029" width="12.33203125" style="148" customWidth="1"/>
    <col min="1030" max="1030" width="10.5546875" style="148" customWidth="1"/>
    <col min="1031" max="1031" width="10.44140625" style="148" customWidth="1"/>
    <col min="1032" max="1032" width="11.6640625" style="148" customWidth="1"/>
    <col min="1033" max="1033" width="12.33203125" style="148" customWidth="1"/>
    <col min="1034" max="1280" width="9.109375" style="148"/>
    <col min="1281" max="1281" width="5.44140625" style="148" customWidth="1"/>
    <col min="1282" max="1282" width="7.33203125" style="148" customWidth="1"/>
    <col min="1283" max="1283" width="69.109375" style="148" customWidth="1"/>
    <col min="1284" max="1284" width="11.6640625" style="148" customWidth="1"/>
    <col min="1285" max="1285" width="12.33203125" style="148" customWidth="1"/>
    <col min="1286" max="1286" width="10.5546875" style="148" customWidth="1"/>
    <col min="1287" max="1287" width="10.44140625" style="148" customWidth="1"/>
    <col min="1288" max="1288" width="11.6640625" style="148" customWidth="1"/>
    <col min="1289" max="1289" width="12.33203125" style="148" customWidth="1"/>
    <col min="1290" max="1536" width="9.109375" style="148"/>
    <col min="1537" max="1537" width="5.44140625" style="148" customWidth="1"/>
    <col min="1538" max="1538" width="7.33203125" style="148" customWidth="1"/>
    <col min="1539" max="1539" width="69.109375" style="148" customWidth="1"/>
    <col min="1540" max="1540" width="11.6640625" style="148" customWidth="1"/>
    <col min="1541" max="1541" width="12.33203125" style="148" customWidth="1"/>
    <col min="1542" max="1542" width="10.5546875" style="148" customWidth="1"/>
    <col min="1543" max="1543" width="10.44140625" style="148" customWidth="1"/>
    <col min="1544" max="1544" width="11.6640625" style="148" customWidth="1"/>
    <col min="1545" max="1545" width="12.33203125" style="148" customWidth="1"/>
    <col min="1546" max="1792" width="9.109375" style="148"/>
    <col min="1793" max="1793" width="5.44140625" style="148" customWidth="1"/>
    <col min="1794" max="1794" width="7.33203125" style="148" customWidth="1"/>
    <col min="1795" max="1795" width="69.109375" style="148" customWidth="1"/>
    <col min="1796" max="1796" width="11.6640625" style="148" customWidth="1"/>
    <col min="1797" max="1797" width="12.33203125" style="148" customWidth="1"/>
    <col min="1798" max="1798" width="10.5546875" style="148" customWidth="1"/>
    <col min="1799" max="1799" width="10.44140625" style="148" customWidth="1"/>
    <col min="1800" max="1800" width="11.6640625" style="148" customWidth="1"/>
    <col min="1801" max="1801" width="12.33203125" style="148" customWidth="1"/>
    <col min="1802" max="2048" width="9.109375" style="148"/>
    <col min="2049" max="2049" width="5.44140625" style="148" customWidth="1"/>
    <col min="2050" max="2050" width="7.33203125" style="148" customWidth="1"/>
    <col min="2051" max="2051" width="69.109375" style="148" customWidth="1"/>
    <col min="2052" max="2052" width="11.6640625" style="148" customWidth="1"/>
    <col min="2053" max="2053" width="12.33203125" style="148" customWidth="1"/>
    <col min="2054" max="2054" width="10.5546875" style="148" customWidth="1"/>
    <col min="2055" max="2055" width="10.44140625" style="148" customWidth="1"/>
    <col min="2056" max="2056" width="11.6640625" style="148" customWidth="1"/>
    <col min="2057" max="2057" width="12.33203125" style="148" customWidth="1"/>
    <col min="2058" max="2304" width="9.109375" style="148"/>
    <col min="2305" max="2305" width="5.44140625" style="148" customWidth="1"/>
    <col min="2306" max="2306" width="7.33203125" style="148" customWidth="1"/>
    <col min="2307" max="2307" width="69.109375" style="148" customWidth="1"/>
    <col min="2308" max="2308" width="11.6640625" style="148" customWidth="1"/>
    <col min="2309" max="2309" width="12.33203125" style="148" customWidth="1"/>
    <col min="2310" max="2310" width="10.5546875" style="148" customWidth="1"/>
    <col min="2311" max="2311" width="10.44140625" style="148" customWidth="1"/>
    <col min="2312" max="2312" width="11.6640625" style="148" customWidth="1"/>
    <col min="2313" max="2313" width="12.33203125" style="148" customWidth="1"/>
    <col min="2314" max="2560" width="9.109375" style="148"/>
    <col min="2561" max="2561" width="5.44140625" style="148" customWidth="1"/>
    <col min="2562" max="2562" width="7.33203125" style="148" customWidth="1"/>
    <col min="2563" max="2563" width="69.109375" style="148" customWidth="1"/>
    <col min="2564" max="2564" width="11.6640625" style="148" customWidth="1"/>
    <col min="2565" max="2565" width="12.33203125" style="148" customWidth="1"/>
    <col min="2566" max="2566" width="10.5546875" style="148" customWidth="1"/>
    <col min="2567" max="2567" width="10.44140625" style="148" customWidth="1"/>
    <col min="2568" max="2568" width="11.6640625" style="148" customWidth="1"/>
    <col min="2569" max="2569" width="12.33203125" style="148" customWidth="1"/>
    <col min="2570" max="2816" width="9.109375" style="148"/>
    <col min="2817" max="2817" width="5.44140625" style="148" customWidth="1"/>
    <col min="2818" max="2818" width="7.33203125" style="148" customWidth="1"/>
    <col min="2819" max="2819" width="69.109375" style="148" customWidth="1"/>
    <col min="2820" max="2820" width="11.6640625" style="148" customWidth="1"/>
    <col min="2821" max="2821" width="12.33203125" style="148" customWidth="1"/>
    <col min="2822" max="2822" width="10.5546875" style="148" customWidth="1"/>
    <col min="2823" max="2823" width="10.44140625" style="148" customWidth="1"/>
    <col min="2824" max="2824" width="11.6640625" style="148" customWidth="1"/>
    <col min="2825" max="2825" width="12.33203125" style="148" customWidth="1"/>
    <col min="2826" max="3072" width="9.109375" style="148"/>
    <col min="3073" max="3073" width="5.44140625" style="148" customWidth="1"/>
    <col min="3074" max="3074" width="7.33203125" style="148" customWidth="1"/>
    <col min="3075" max="3075" width="69.109375" style="148" customWidth="1"/>
    <col min="3076" max="3076" width="11.6640625" style="148" customWidth="1"/>
    <col min="3077" max="3077" width="12.33203125" style="148" customWidth="1"/>
    <col min="3078" max="3078" width="10.5546875" style="148" customWidth="1"/>
    <col min="3079" max="3079" width="10.44140625" style="148" customWidth="1"/>
    <col min="3080" max="3080" width="11.6640625" style="148" customWidth="1"/>
    <col min="3081" max="3081" width="12.33203125" style="148" customWidth="1"/>
    <col min="3082" max="3328" width="9.109375" style="148"/>
    <col min="3329" max="3329" width="5.44140625" style="148" customWidth="1"/>
    <col min="3330" max="3330" width="7.33203125" style="148" customWidth="1"/>
    <col min="3331" max="3331" width="69.109375" style="148" customWidth="1"/>
    <col min="3332" max="3332" width="11.6640625" style="148" customWidth="1"/>
    <col min="3333" max="3333" width="12.33203125" style="148" customWidth="1"/>
    <col min="3334" max="3334" width="10.5546875" style="148" customWidth="1"/>
    <col min="3335" max="3335" width="10.44140625" style="148" customWidth="1"/>
    <col min="3336" max="3336" width="11.6640625" style="148" customWidth="1"/>
    <col min="3337" max="3337" width="12.33203125" style="148" customWidth="1"/>
    <col min="3338" max="3584" width="9.109375" style="148"/>
    <col min="3585" max="3585" width="5.44140625" style="148" customWidth="1"/>
    <col min="3586" max="3586" width="7.33203125" style="148" customWidth="1"/>
    <col min="3587" max="3587" width="69.109375" style="148" customWidth="1"/>
    <col min="3588" max="3588" width="11.6640625" style="148" customWidth="1"/>
    <col min="3589" max="3589" width="12.33203125" style="148" customWidth="1"/>
    <col min="3590" max="3590" width="10.5546875" style="148" customWidth="1"/>
    <col min="3591" max="3591" width="10.44140625" style="148" customWidth="1"/>
    <col min="3592" max="3592" width="11.6640625" style="148" customWidth="1"/>
    <col min="3593" max="3593" width="12.33203125" style="148" customWidth="1"/>
    <col min="3594" max="3840" width="9.109375" style="148"/>
    <col min="3841" max="3841" width="5.44140625" style="148" customWidth="1"/>
    <col min="3842" max="3842" width="7.33203125" style="148" customWidth="1"/>
    <col min="3843" max="3843" width="69.109375" style="148" customWidth="1"/>
    <col min="3844" max="3844" width="11.6640625" style="148" customWidth="1"/>
    <col min="3845" max="3845" width="12.33203125" style="148" customWidth="1"/>
    <col min="3846" max="3846" width="10.5546875" style="148" customWidth="1"/>
    <col min="3847" max="3847" width="10.44140625" style="148" customWidth="1"/>
    <col min="3848" max="3848" width="11.6640625" style="148" customWidth="1"/>
    <col min="3849" max="3849" width="12.33203125" style="148" customWidth="1"/>
    <col min="3850" max="4096" width="9.109375" style="148"/>
    <col min="4097" max="4097" width="5.44140625" style="148" customWidth="1"/>
    <col min="4098" max="4098" width="7.33203125" style="148" customWidth="1"/>
    <col min="4099" max="4099" width="69.109375" style="148" customWidth="1"/>
    <col min="4100" max="4100" width="11.6640625" style="148" customWidth="1"/>
    <col min="4101" max="4101" width="12.33203125" style="148" customWidth="1"/>
    <col min="4102" max="4102" width="10.5546875" style="148" customWidth="1"/>
    <col min="4103" max="4103" width="10.44140625" style="148" customWidth="1"/>
    <col min="4104" max="4104" width="11.6640625" style="148" customWidth="1"/>
    <col min="4105" max="4105" width="12.33203125" style="148" customWidth="1"/>
    <col min="4106" max="4352" width="9.109375" style="148"/>
    <col min="4353" max="4353" width="5.44140625" style="148" customWidth="1"/>
    <col min="4354" max="4354" width="7.33203125" style="148" customWidth="1"/>
    <col min="4355" max="4355" width="69.109375" style="148" customWidth="1"/>
    <col min="4356" max="4356" width="11.6640625" style="148" customWidth="1"/>
    <col min="4357" max="4357" width="12.33203125" style="148" customWidth="1"/>
    <col min="4358" max="4358" width="10.5546875" style="148" customWidth="1"/>
    <col min="4359" max="4359" width="10.44140625" style="148" customWidth="1"/>
    <col min="4360" max="4360" width="11.6640625" style="148" customWidth="1"/>
    <col min="4361" max="4361" width="12.33203125" style="148" customWidth="1"/>
    <col min="4362" max="4608" width="9.109375" style="148"/>
    <col min="4609" max="4609" width="5.44140625" style="148" customWidth="1"/>
    <col min="4610" max="4610" width="7.33203125" style="148" customWidth="1"/>
    <col min="4611" max="4611" width="69.109375" style="148" customWidth="1"/>
    <col min="4612" max="4612" width="11.6640625" style="148" customWidth="1"/>
    <col min="4613" max="4613" width="12.33203125" style="148" customWidth="1"/>
    <col min="4614" max="4614" width="10.5546875" style="148" customWidth="1"/>
    <col min="4615" max="4615" width="10.44140625" style="148" customWidth="1"/>
    <col min="4616" max="4616" width="11.6640625" style="148" customWidth="1"/>
    <col min="4617" max="4617" width="12.33203125" style="148" customWidth="1"/>
    <col min="4618" max="4864" width="9.109375" style="148"/>
    <col min="4865" max="4865" width="5.44140625" style="148" customWidth="1"/>
    <col min="4866" max="4866" width="7.33203125" style="148" customWidth="1"/>
    <col min="4867" max="4867" width="69.109375" style="148" customWidth="1"/>
    <col min="4868" max="4868" width="11.6640625" style="148" customWidth="1"/>
    <col min="4869" max="4869" width="12.33203125" style="148" customWidth="1"/>
    <col min="4870" max="4870" width="10.5546875" style="148" customWidth="1"/>
    <col min="4871" max="4871" width="10.44140625" style="148" customWidth="1"/>
    <col min="4872" max="4872" width="11.6640625" style="148" customWidth="1"/>
    <col min="4873" max="4873" width="12.33203125" style="148" customWidth="1"/>
    <col min="4874" max="5120" width="9.109375" style="148"/>
    <col min="5121" max="5121" width="5.44140625" style="148" customWidth="1"/>
    <col min="5122" max="5122" width="7.33203125" style="148" customWidth="1"/>
    <col min="5123" max="5123" width="69.109375" style="148" customWidth="1"/>
    <col min="5124" max="5124" width="11.6640625" style="148" customWidth="1"/>
    <col min="5125" max="5125" width="12.33203125" style="148" customWidth="1"/>
    <col min="5126" max="5126" width="10.5546875" style="148" customWidth="1"/>
    <col min="5127" max="5127" width="10.44140625" style="148" customWidth="1"/>
    <col min="5128" max="5128" width="11.6640625" style="148" customWidth="1"/>
    <col min="5129" max="5129" width="12.33203125" style="148" customWidth="1"/>
    <col min="5130" max="5376" width="9.109375" style="148"/>
    <col min="5377" max="5377" width="5.44140625" style="148" customWidth="1"/>
    <col min="5378" max="5378" width="7.33203125" style="148" customWidth="1"/>
    <col min="5379" max="5379" width="69.109375" style="148" customWidth="1"/>
    <col min="5380" max="5380" width="11.6640625" style="148" customWidth="1"/>
    <col min="5381" max="5381" width="12.33203125" style="148" customWidth="1"/>
    <col min="5382" max="5382" width="10.5546875" style="148" customWidth="1"/>
    <col min="5383" max="5383" width="10.44140625" style="148" customWidth="1"/>
    <col min="5384" max="5384" width="11.6640625" style="148" customWidth="1"/>
    <col min="5385" max="5385" width="12.33203125" style="148" customWidth="1"/>
    <col min="5386" max="5632" width="9.109375" style="148"/>
    <col min="5633" max="5633" width="5.44140625" style="148" customWidth="1"/>
    <col min="5634" max="5634" width="7.33203125" style="148" customWidth="1"/>
    <col min="5635" max="5635" width="69.109375" style="148" customWidth="1"/>
    <col min="5636" max="5636" width="11.6640625" style="148" customWidth="1"/>
    <col min="5637" max="5637" width="12.33203125" style="148" customWidth="1"/>
    <col min="5638" max="5638" width="10.5546875" style="148" customWidth="1"/>
    <col min="5639" max="5639" width="10.44140625" style="148" customWidth="1"/>
    <col min="5640" max="5640" width="11.6640625" style="148" customWidth="1"/>
    <col min="5641" max="5641" width="12.33203125" style="148" customWidth="1"/>
    <col min="5642" max="5888" width="9.109375" style="148"/>
    <col min="5889" max="5889" width="5.44140625" style="148" customWidth="1"/>
    <col min="5890" max="5890" width="7.33203125" style="148" customWidth="1"/>
    <col min="5891" max="5891" width="69.109375" style="148" customWidth="1"/>
    <col min="5892" max="5892" width="11.6640625" style="148" customWidth="1"/>
    <col min="5893" max="5893" width="12.33203125" style="148" customWidth="1"/>
    <col min="5894" max="5894" width="10.5546875" style="148" customWidth="1"/>
    <col min="5895" max="5895" width="10.44140625" style="148" customWidth="1"/>
    <col min="5896" max="5896" width="11.6640625" style="148" customWidth="1"/>
    <col min="5897" max="5897" width="12.33203125" style="148" customWidth="1"/>
    <col min="5898" max="6144" width="9.109375" style="148"/>
    <col min="6145" max="6145" width="5.44140625" style="148" customWidth="1"/>
    <col min="6146" max="6146" width="7.33203125" style="148" customWidth="1"/>
    <col min="6147" max="6147" width="69.109375" style="148" customWidth="1"/>
    <col min="6148" max="6148" width="11.6640625" style="148" customWidth="1"/>
    <col min="6149" max="6149" width="12.33203125" style="148" customWidth="1"/>
    <col min="6150" max="6150" width="10.5546875" style="148" customWidth="1"/>
    <col min="6151" max="6151" width="10.44140625" style="148" customWidth="1"/>
    <col min="6152" max="6152" width="11.6640625" style="148" customWidth="1"/>
    <col min="6153" max="6153" width="12.33203125" style="148" customWidth="1"/>
    <col min="6154" max="6400" width="9.109375" style="148"/>
    <col min="6401" max="6401" width="5.44140625" style="148" customWidth="1"/>
    <col min="6402" max="6402" width="7.33203125" style="148" customWidth="1"/>
    <col min="6403" max="6403" width="69.109375" style="148" customWidth="1"/>
    <col min="6404" max="6404" width="11.6640625" style="148" customWidth="1"/>
    <col min="6405" max="6405" width="12.33203125" style="148" customWidth="1"/>
    <col min="6406" max="6406" width="10.5546875" style="148" customWidth="1"/>
    <col min="6407" max="6407" width="10.44140625" style="148" customWidth="1"/>
    <col min="6408" max="6408" width="11.6640625" style="148" customWidth="1"/>
    <col min="6409" max="6409" width="12.33203125" style="148" customWidth="1"/>
    <col min="6410" max="6656" width="9.109375" style="148"/>
    <col min="6657" max="6657" width="5.44140625" style="148" customWidth="1"/>
    <col min="6658" max="6658" width="7.33203125" style="148" customWidth="1"/>
    <col min="6659" max="6659" width="69.109375" style="148" customWidth="1"/>
    <col min="6660" max="6660" width="11.6640625" style="148" customWidth="1"/>
    <col min="6661" max="6661" width="12.33203125" style="148" customWidth="1"/>
    <col min="6662" max="6662" width="10.5546875" style="148" customWidth="1"/>
    <col min="6663" max="6663" width="10.44140625" style="148" customWidth="1"/>
    <col min="6664" max="6664" width="11.6640625" style="148" customWidth="1"/>
    <col min="6665" max="6665" width="12.33203125" style="148" customWidth="1"/>
    <col min="6666" max="6912" width="9.109375" style="148"/>
    <col min="6913" max="6913" width="5.44140625" style="148" customWidth="1"/>
    <col min="6914" max="6914" width="7.33203125" style="148" customWidth="1"/>
    <col min="6915" max="6915" width="69.109375" style="148" customWidth="1"/>
    <col min="6916" max="6916" width="11.6640625" style="148" customWidth="1"/>
    <col min="6917" max="6917" width="12.33203125" style="148" customWidth="1"/>
    <col min="6918" max="6918" width="10.5546875" style="148" customWidth="1"/>
    <col min="6919" max="6919" width="10.44140625" style="148" customWidth="1"/>
    <col min="6920" max="6920" width="11.6640625" style="148" customWidth="1"/>
    <col min="6921" max="6921" width="12.33203125" style="148" customWidth="1"/>
    <col min="6922" max="7168" width="9.109375" style="148"/>
    <col min="7169" max="7169" width="5.44140625" style="148" customWidth="1"/>
    <col min="7170" max="7170" width="7.33203125" style="148" customWidth="1"/>
    <col min="7171" max="7171" width="69.109375" style="148" customWidth="1"/>
    <col min="7172" max="7172" width="11.6640625" style="148" customWidth="1"/>
    <col min="7173" max="7173" width="12.33203125" style="148" customWidth="1"/>
    <col min="7174" max="7174" width="10.5546875" style="148" customWidth="1"/>
    <col min="7175" max="7175" width="10.44140625" style="148" customWidth="1"/>
    <col min="7176" max="7176" width="11.6640625" style="148" customWidth="1"/>
    <col min="7177" max="7177" width="12.33203125" style="148" customWidth="1"/>
    <col min="7178" max="7424" width="9.109375" style="148"/>
    <col min="7425" max="7425" width="5.44140625" style="148" customWidth="1"/>
    <col min="7426" max="7426" width="7.33203125" style="148" customWidth="1"/>
    <col min="7427" max="7427" width="69.109375" style="148" customWidth="1"/>
    <col min="7428" max="7428" width="11.6640625" style="148" customWidth="1"/>
    <col min="7429" max="7429" width="12.33203125" style="148" customWidth="1"/>
    <col min="7430" max="7430" width="10.5546875" style="148" customWidth="1"/>
    <col min="7431" max="7431" width="10.44140625" style="148" customWidth="1"/>
    <col min="7432" max="7432" width="11.6640625" style="148" customWidth="1"/>
    <col min="7433" max="7433" width="12.33203125" style="148" customWidth="1"/>
    <col min="7434" max="7680" width="9.109375" style="148"/>
    <col min="7681" max="7681" width="5.44140625" style="148" customWidth="1"/>
    <col min="7682" max="7682" width="7.33203125" style="148" customWidth="1"/>
    <col min="7683" max="7683" width="69.109375" style="148" customWidth="1"/>
    <col min="7684" max="7684" width="11.6640625" style="148" customWidth="1"/>
    <col min="7685" max="7685" width="12.33203125" style="148" customWidth="1"/>
    <col min="7686" max="7686" width="10.5546875" style="148" customWidth="1"/>
    <col min="7687" max="7687" width="10.44140625" style="148" customWidth="1"/>
    <col min="7688" max="7688" width="11.6640625" style="148" customWidth="1"/>
    <col min="7689" max="7689" width="12.33203125" style="148" customWidth="1"/>
    <col min="7690" max="7936" width="9.109375" style="148"/>
    <col min="7937" max="7937" width="5.44140625" style="148" customWidth="1"/>
    <col min="7938" max="7938" width="7.33203125" style="148" customWidth="1"/>
    <col min="7939" max="7939" width="69.109375" style="148" customWidth="1"/>
    <col min="7940" max="7940" width="11.6640625" style="148" customWidth="1"/>
    <col min="7941" max="7941" width="12.33203125" style="148" customWidth="1"/>
    <col min="7942" max="7942" width="10.5546875" style="148" customWidth="1"/>
    <col min="7943" max="7943" width="10.44140625" style="148" customWidth="1"/>
    <col min="7944" max="7944" width="11.6640625" style="148" customWidth="1"/>
    <col min="7945" max="7945" width="12.33203125" style="148" customWidth="1"/>
    <col min="7946" max="8192" width="9.109375" style="148"/>
    <col min="8193" max="8193" width="5.44140625" style="148" customWidth="1"/>
    <col min="8194" max="8194" width="7.33203125" style="148" customWidth="1"/>
    <col min="8195" max="8195" width="69.109375" style="148" customWidth="1"/>
    <col min="8196" max="8196" width="11.6640625" style="148" customWidth="1"/>
    <col min="8197" max="8197" width="12.33203125" style="148" customWidth="1"/>
    <col min="8198" max="8198" width="10.5546875" style="148" customWidth="1"/>
    <col min="8199" max="8199" width="10.44140625" style="148" customWidth="1"/>
    <col min="8200" max="8200" width="11.6640625" style="148" customWidth="1"/>
    <col min="8201" max="8201" width="12.33203125" style="148" customWidth="1"/>
    <col min="8202" max="8448" width="9.109375" style="148"/>
    <col min="8449" max="8449" width="5.44140625" style="148" customWidth="1"/>
    <col min="8450" max="8450" width="7.33203125" style="148" customWidth="1"/>
    <col min="8451" max="8451" width="69.109375" style="148" customWidth="1"/>
    <col min="8452" max="8452" width="11.6640625" style="148" customWidth="1"/>
    <col min="8453" max="8453" width="12.33203125" style="148" customWidth="1"/>
    <col min="8454" max="8454" width="10.5546875" style="148" customWidth="1"/>
    <col min="8455" max="8455" width="10.44140625" style="148" customWidth="1"/>
    <col min="8456" max="8456" width="11.6640625" style="148" customWidth="1"/>
    <col min="8457" max="8457" width="12.33203125" style="148" customWidth="1"/>
    <col min="8458" max="8704" width="9.109375" style="148"/>
    <col min="8705" max="8705" width="5.44140625" style="148" customWidth="1"/>
    <col min="8706" max="8706" width="7.33203125" style="148" customWidth="1"/>
    <col min="8707" max="8707" width="69.109375" style="148" customWidth="1"/>
    <col min="8708" max="8708" width="11.6640625" style="148" customWidth="1"/>
    <col min="8709" max="8709" width="12.33203125" style="148" customWidth="1"/>
    <col min="8710" max="8710" width="10.5546875" style="148" customWidth="1"/>
    <col min="8711" max="8711" width="10.44140625" style="148" customWidth="1"/>
    <col min="8712" max="8712" width="11.6640625" style="148" customWidth="1"/>
    <col min="8713" max="8713" width="12.33203125" style="148" customWidth="1"/>
    <col min="8714" max="8960" width="9.109375" style="148"/>
    <col min="8961" max="8961" width="5.44140625" style="148" customWidth="1"/>
    <col min="8962" max="8962" width="7.33203125" style="148" customWidth="1"/>
    <col min="8963" max="8963" width="69.109375" style="148" customWidth="1"/>
    <col min="8964" max="8964" width="11.6640625" style="148" customWidth="1"/>
    <col min="8965" max="8965" width="12.33203125" style="148" customWidth="1"/>
    <col min="8966" max="8966" width="10.5546875" style="148" customWidth="1"/>
    <col min="8967" max="8967" width="10.44140625" style="148" customWidth="1"/>
    <col min="8968" max="8968" width="11.6640625" style="148" customWidth="1"/>
    <col min="8969" max="8969" width="12.33203125" style="148" customWidth="1"/>
    <col min="8970" max="9216" width="9.109375" style="148"/>
    <col min="9217" max="9217" width="5.44140625" style="148" customWidth="1"/>
    <col min="9218" max="9218" width="7.33203125" style="148" customWidth="1"/>
    <col min="9219" max="9219" width="69.109375" style="148" customWidth="1"/>
    <col min="9220" max="9220" width="11.6640625" style="148" customWidth="1"/>
    <col min="9221" max="9221" width="12.33203125" style="148" customWidth="1"/>
    <col min="9222" max="9222" width="10.5546875" style="148" customWidth="1"/>
    <col min="9223" max="9223" width="10.44140625" style="148" customWidth="1"/>
    <col min="9224" max="9224" width="11.6640625" style="148" customWidth="1"/>
    <col min="9225" max="9225" width="12.33203125" style="148" customWidth="1"/>
    <col min="9226" max="9472" width="9.109375" style="148"/>
    <col min="9473" max="9473" width="5.44140625" style="148" customWidth="1"/>
    <col min="9474" max="9474" width="7.33203125" style="148" customWidth="1"/>
    <col min="9475" max="9475" width="69.109375" style="148" customWidth="1"/>
    <col min="9476" max="9476" width="11.6640625" style="148" customWidth="1"/>
    <col min="9477" max="9477" width="12.33203125" style="148" customWidth="1"/>
    <col min="9478" max="9478" width="10.5546875" style="148" customWidth="1"/>
    <col min="9479" max="9479" width="10.44140625" style="148" customWidth="1"/>
    <col min="9480" max="9480" width="11.6640625" style="148" customWidth="1"/>
    <col min="9481" max="9481" width="12.33203125" style="148" customWidth="1"/>
    <col min="9482" max="9728" width="9.109375" style="148"/>
    <col min="9729" max="9729" width="5.44140625" style="148" customWidth="1"/>
    <col min="9730" max="9730" width="7.33203125" style="148" customWidth="1"/>
    <col min="9731" max="9731" width="69.109375" style="148" customWidth="1"/>
    <col min="9732" max="9732" width="11.6640625" style="148" customWidth="1"/>
    <col min="9733" max="9733" width="12.33203125" style="148" customWidth="1"/>
    <col min="9734" max="9734" width="10.5546875" style="148" customWidth="1"/>
    <col min="9735" max="9735" width="10.44140625" style="148" customWidth="1"/>
    <col min="9736" max="9736" width="11.6640625" style="148" customWidth="1"/>
    <col min="9737" max="9737" width="12.33203125" style="148" customWidth="1"/>
    <col min="9738" max="9984" width="9.109375" style="148"/>
    <col min="9985" max="9985" width="5.44140625" style="148" customWidth="1"/>
    <col min="9986" max="9986" width="7.33203125" style="148" customWidth="1"/>
    <col min="9987" max="9987" width="69.109375" style="148" customWidth="1"/>
    <col min="9988" max="9988" width="11.6640625" style="148" customWidth="1"/>
    <col min="9989" max="9989" width="12.33203125" style="148" customWidth="1"/>
    <col min="9990" max="9990" width="10.5546875" style="148" customWidth="1"/>
    <col min="9991" max="9991" width="10.44140625" style="148" customWidth="1"/>
    <col min="9992" max="9992" width="11.6640625" style="148" customWidth="1"/>
    <col min="9993" max="9993" width="12.33203125" style="148" customWidth="1"/>
    <col min="9994" max="10240" width="9.109375" style="148"/>
    <col min="10241" max="10241" width="5.44140625" style="148" customWidth="1"/>
    <col min="10242" max="10242" width="7.33203125" style="148" customWidth="1"/>
    <col min="10243" max="10243" width="69.109375" style="148" customWidth="1"/>
    <col min="10244" max="10244" width="11.6640625" style="148" customWidth="1"/>
    <col min="10245" max="10245" width="12.33203125" style="148" customWidth="1"/>
    <col min="10246" max="10246" width="10.5546875" style="148" customWidth="1"/>
    <col min="10247" max="10247" width="10.44140625" style="148" customWidth="1"/>
    <col min="10248" max="10248" width="11.6640625" style="148" customWidth="1"/>
    <col min="10249" max="10249" width="12.33203125" style="148" customWidth="1"/>
    <col min="10250" max="10496" width="9.109375" style="148"/>
    <col min="10497" max="10497" width="5.44140625" style="148" customWidth="1"/>
    <col min="10498" max="10498" width="7.33203125" style="148" customWidth="1"/>
    <col min="10499" max="10499" width="69.109375" style="148" customWidth="1"/>
    <col min="10500" max="10500" width="11.6640625" style="148" customWidth="1"/>
    <col min="10501" max="10501" width="12.33203125" style="148" customWidth="1"/>
    <col min="10502" max="10502" width="10.5546875" style="148" customWidth="1"/>
    <col min="10503" max="10503" width="10.44140625" style="148" customWidth="1"/>
    <col min="10504" max="10504" width="11.6640625" style="148" customWidth="1"/>
    <col min="10505" max="10505" width="12.33203125" style="148" customWidth="1"/>
    <col min="10506" max="10752" width="9.109375" style="148"/>
    <col min="10753" max="10753" width="5.44140625" style="148" customWidth="1"/>
    <col min="10754" max="10754" width="7.33203125" style="148" customWidth="1"/>
    <col min="10755" max="10755" width="69.109375" style="148" customWidth="1"/>
    <col min="10756" max="10756" width="11.6640625" style="148" customWidth="1"/>
    <col min="10757" max="10757" width="12.33203125" style="148" customWidth="1"/>
    <col min="10758" max="10758" width="10.5546875" style="148" customWidth="1"/>
    <col min="10759" max="10759" width="10.44140625" style="148" customWidth="1"/>
    <col min="10760" max="10760" width="11.6640625" style="148" customWidth="1"/>
    <col min="10761" max="10761" width="12.33203125" style="148" customWidth="1"/>
    <col min="10762" max="11008" width="9.109375" style="148"/>
    <col min="11009" max="11009" width="5.44140625" style="148" customWidth="1"/>
    <col min="11010" max="11010" width="7.33203125" style="148" customWidth="1"/>
    <col min="11011" max="11011" width="69.109375" style="148" customWidth="1"/>
    <col min="11012" max="11012" width="11.6640625" style="148" customWidth="1"/>
    <col min="11013" max="11013" width="12.33203125" style="148" customWidth="1"/>
    <col min="11014" max="11014" width="10.5546875" style="148" customWidth="1"/>
    <col min="11015" max="11015" width="10.44140625" style="148" customWidth="1"/>
    <col min="11016" max="11016" width="11.6640625" style="148" customWidth="1"/>
    <col min="11017" max="11017" width="12.33203125" style="148" customWidth="1"/>
    <col min="11018" max="11264" width="9.109375" style="148"/>
    <col min="11265" max="11265" width="5.44140625" style="148" customWidth="1"/>
    <col min="11266" max="11266" width="7.33203125" style="148" customWidth="1"/>
    <col min="11267" max="11267" width="69.109375" style="148" customWidth="1"/>
    <col min="11268" max="11268" width="11.6640625" style="148" customWidth="1"/>
    <col min="11269" max="11269" width="12.33203125" style="148" customWidth="1"/>
    <col min="11270" max="11270" width="10.5546875" style="148" customWidth="1"/>
    <col min="11271" max="11271" width="10.44140625" style="148" customWidth="1"/>
    <col min="11272" max="11272" width="11.6640625" style="148" customWidth="1"/>
    <col min="11273" max="11273" width="12.33203125" style="148" customWidth="1"/>
    <col min="11274" max="11520" width="9.109375" style="148"/>
    <col min="11521" max="11521" width="5.44140625" style="148" customWidth="1"/>
    <col min="11522" max="11522" width="7.33203125" style="148" customWidth="1"/>
    <col min="11523" max="11523" width="69.109375" style="148" customWidth="1"/>
    <col min="11524" max="11524" width="11.6640625" style="148" customWidth="1"/>
    <col min="11525" max="11525" width="12.33203125" style="148" customWidth="1"/>
    <col min="11526" max="11526" width="10.5546875" style="148" customWidth="1"/>
    <col min="11527" max="11527" width="10.44140625" style="148" customWidth="1"/>
    <col min="11528" max="11528" width="11.6640625" style="148" customWidth="1"/>
    <col min="11529" max="11529" width="12.33203125" style="148" customWidth="1"/>
    <col min="11530" max="11776" width="9.109375" style="148"/>
    <col min="11777" max="11777" width="5.44140625" style="148" customWidth="1"/>
    <col min="11778" max="11778" width="7.33203125" style="148" customWidth="1"/>
    <col min="11779" max="11779" width="69.109375" style="148" customWidth="1"/>
    <col min="11780" max="11780" width="11.6640625" style="148" customWidth="1"/>
    <col min="11781" max="11781" width="12.33203125" style="148" customWidth="1"/>
    <col min="11782" max="11782" width="10.5546875" style="148" customWidth="1"/>
    <col min="11783" max="11783" width="10.44140625" style="148" customWidth="1"/>
    <col min="11784" max="11784" width="11.6640625" style="148" customWidth="1"/>
    <col min="11785" max="11785" width="12.33203125" style="148" customWidth="1"/>
    <col min="11786" max="12032" width="9.109375" style="148"/>
    <col min="12033" max="12033" width="5.44140625" style="148" customWidth="1"/>
    <col min="12034" max="12034" width="7.33203125" style="148" customWidth="1"/>
    <col min="12035" max="12035" width="69.109375" style="148" customWidth="1"/>
    <col min="12036" max="12036" width="11.6640625" style="148" customWidth="1"/>
    <col min="12037" max="12037" width="12.33203125" style="148" customWidth="1"/>
    <col min="12038" max="12038" width="10.5546875" style="148" customWidth="1"/>
    <col min="12039" max="12039" width="10.44140625" style="148" customWidth="1"/>
    <col min="12040" max="12040" width="11.6640625" style="148" customWidth="1"/>
    <col min="12041" max="12041" width="12.33203125" style="148" customWidth="1"/>
    <col min="12042" max="12288" width="9.109375" style="148"/>
    <col min="12289" max="12289" width="5.44140625" style="148" customWidth="1"/>
    <col min="12290" max="12290" width="7.33203125" style="148" customWidth="1"/>
    <col min="12291" max="12291" width="69.109375" style="148" customWidth="1"/>
    <col min="12292" max="12292" width="11.6640625" style="148" customWidth="1"/>
    <col min="12293" max="12293" width="12.33203125" style="148" customWidth="1"/>
    <col min="12294" max="12294" width="10.5546875" style="148" customWidth="1"/>
    <col min="12295" max="12295" width="10.44140625" style="148" customWidth="1"/>
    <col min="12296" max="12296" width="11.6640625" style="148" customWidth="1"/>
    <col min="12297" max="12297" width="12.33203125" style="148" customWidth="1"/>
    <col min="12298" max="12544" width="9.109375" style="148"/>
    <col min="12545" max="12545" width="5.44140625" style="148" customWidth="1"/>
    <col min="12546" max="12546" width="7.33203125" style="148" customWidth="1"/>
    <col min="12547" max="12547" width="69.109375" style="148" customWidth="1"/>
    <col min="12548" max="12548" width="11.6640625" style="148" customWidth="1"/>
    <col min="12549" max="12549" width="12.33203125" style="148" customWidth="1"/>
    <col min="12550" max="12550" width="10.5546875" style="148" customWidth="1"/>
    <col min="12551" max="12551" width="10.44140625" style="148" customWidth="1"/>
    <col min="12552" max="12552" width="11.6640625" style="148" customWidth="1"/>
    <col min="12553" max="12553" width="12.33203125" style="148" customWidth="1"/>
    <col min="12554" max="12800" width="9.109375" style="148"/>
    <col min="12801" max="12801" width="5.44140625" style="148" customWidth="1"/>
    <col min="12802" max="12802" width="7.33203125" style="148" customWidth="1"/>
    <col min="12803" max="12803" width="69.109375" style="148" customWidth="1"/>
    <col min="12804" max="12804" width="11.6640625" style="148" customWidth="1"/>
    <col min="12805" max="12805" width="12.33203125" style="148" customWidth="1"/>
    <col min="12806" max="12806" width="10.5546875" style="148" customWidth="1"/>
    <col min="12807" max="12807" width="10.44140625" style="148" customWidth="1"/>
    <col min="12808" max="12808" width="11.6640625" style="148" customWidth="1"/>
    <col min="12809" max="12809" width="12.33203125" style="148" customWidth="1"/>
    <col min="12810" max="13056" width="9.109375" style="148"/>
    <col min="13057" max="13057" width="5.44140625" style="148" customWidth="1"/>
    <col min="13058" max="13058" width="7.33203125" style="148" customWidth="1"/>
    <col min="13059" max="13059" width="69.109375" style="148" customWidth="1"/>
    <col min="13060" max="13060" width="11.6640625" style="148" customWidth="1"/>
    <col min="13061" max="13061" width="12.33203125" style="148" customWidth="1"/>
    <col min="13062" max="13062" width="10.5546875" style="148" customWidth="1"/>
    <col min="13063" max="13063" width="10.44140625" style="148" customWidth="1"/>
    <col min="13064" max="13064" width="11.6640625" style="148" customWidth="1"/>
    <col min="13065" max="13065" width="12.33203125" style="148" customWidth="1"/>
    <col min="13066" max="13312" width="9.109375" style="148"/>
    <col min="13313" max="13313" width="5.44140625" style="148" customWidth="1"/>
    <col min="13314" max="13314" width="7.33203125" style="148" customWidth="1"/>
    <col min="13315" max="13315" width="69.109375" style="148" customWidth="1"/>
    <col min="13316" max="13316" width="11.6640625" style="148" customWidth="1"/>
    <col min="13317" max="13317" width="12.33203125" style="148" customWidth="1"/>
    <col min="13318" max="13318" width="10.5546875" style="148" customWidth="1"/>
    <col min="13319" max="13319" width="10.44140625" style="148" customWidth="1"/>
    <col min="13320" max="13320" width="11.6640625" style="148" customWidth="1"/>
    <col min="13321" max="13321" width="12.33203125" style="148" customWidth="1"/>
    <col min="13322" max="13568" width="9.109375" style="148"/>
    <col min="13569" max="13569" width="5.44140625" style="148" customWidth="1"/>
    <col min="13570" max="13570" width="7.33203125" style="148" customWidth="1"/>
    <col min="13571" max="13571" width="69.109375" style="148" customWidth="1"/>
    <col min="13572" max="13572" width="11.6640625" style="148" customWidth="1"/>
    <col min="13573" max="13573" width="12.33203125" style="148" customWidth="1"/>
    <col min="13574" max="13574" width="10.5546875" style="148" customWidth="1"/>
    <col min="13575" max="13575" width="10.44140625" style="148" customWidth="1"/>
    <col min="13576" max="13576" width="11.6640625" style="148" customWidth="1"/>
    <col min="13577" max="13577" width="12.33203125" style="148" customWidth="1"/>
    <col min="13578" max="13824" width="9.109375" style="148"/>
    <col min="13825" max="13825" width="5.44140625" style="148" customWidth="1"/>
    <col min="13826" max="13826" width="7.33203125" style="148" customWidth="1"/>
    <col min="13827" max="13827" width="69.109375" style="148" customWidth="1"/>
    <col min="13828" max="13828" width="11.6640625" style="148" customWidth="1"/>
    <col min="13829" max="13829" width="12.33203125" style="148" customWidth="1"/>
    <col min="13830" max="13830" width="10.5546875" style="148" customWidth="1"/>
    <col min="13831" max="13831" width="10.44140625" style="148" customWidth="1"/>
    <col min="13832" max="13832" width="11.6640625" style="148" customWidth="1"/>
    <col min="13833" max="13833" width="12.33203125" style="148" customWidth="1"/>
    <col min="13834" max="14080" width="9.109375" style="148"/>
    <col min="14081" max="14081" width="5.44140625" style="148" customWidth="1"/>
    <col min="14082" max="14082" width="7.33203125" style="148" customWidth="1"/>
    <col min="14083" max="14083" width="69.109375" style="148" customWidth="1"/>
    <col min="14084" max="14084" width="11.6640625" style="148" customWidth="1"/>
    <col min="14085" max="14085" width="12.33203125" style="148" customWidth="1"/>
    <col min="14086" max="14086" width="10.5546875" style="148" customWidth="1"/>
    <col min="14087" max="14087" width="10.44140625" style="148" customWidth="1"/>
    <col min="14088" max="14088" width="11.6640625" style="148" customWidth="1"/>
    <col min="14089" max="14089" width="12.33203125" style="148" customWidth="1"/>
    <col min="14090" max="14336" width="9.109375" style="148"/>
    <col min="14337" max="14337" width="5.44140625" style="148" customWidth="1"/>
    <col min="14338" max="14338" width="7.33203125" style="148" customWidth="1"/>
    <col min="14339" max="14339" width="69.109375" style="148" customWidth="1"/>
    <col min="14340" max="14340" width="11.6640625" style="148" customWidth="1"/>
    <col min="14341" max="14341" width="12.33203125" style="148" customWidth="1"/>
    <col min="14342" max="14342" width="10.5546875" style="148" customWidth="1"/>
    <col min="14343" max="14343" width="10.44140625" style="148" customWidth="1"/>
    <col min="14344" max="14344" width="11.6640625" style="148" customWidth="1"/>
    <col min="14345" max="14345" width="12.33203125" style="148" customWidth="1"/>
    <col min="14346" max="14592" width="9.109375" style="148"/>
    <col min="14593" max="14593" width="5.44140625" style="148" customWidth="1"/>
    <col min="14594" max="14594" width="7.33203125" style="148" customWidth="1"/>
    <col min="14595" max="14595" width="69.109375" style="148" customWidth="1"/>
    <col min="14596" max="14596" width="11.6640625" style="148" customWidth="1"/>
    <col min="14597" max="14597" width="12.33203125" style="148" customWidth="1"/>
    <col min="14598" max="14598" width="10.5546875" style="148" customWidth="1"/>
    <col min="14599" max="14599" width="10.44140625" style="148" customWidth="1"/>
    <col min="14600" max="14600" width="11.6640625" style="148" customWidth="1"/>
    <col min="14601" max="14601" width="12.33203125" style="148" customWidth="1"/>
    <col min="14602" max="14848" width="9.109375" style="148"/>
    <col min="14849" max="14849" width="5.44140625" style="148" customWidth="1"/>
    <col min="14850" max="14850" width="7.33203125" style="148" customWidth="1"/>
    <col min="14851" max="14851" width="69.109375" style="148" customWidth="1"/>
    <col min="14852" max="14852" width="11.6640625" style="148" customWidth="1"/>
    <col min="14853" max="14853" width="12.33203125" style="148" customWidth="1"/>
    <col min="14854" max="14854" width="10.5546875" style="148" customWidth="1"/>
    <col min="14855" max="14855" width="10.44140625" style="148" customWidth="1"/>
    <col min="14856" max="14856" width="11.6640625" style="148" customWidth="1"/>
    <col min="14857" max="14857" width="12.33203125" style="148" customWidth="1"/>
    <col min="14858" max="15104" width="9.109375" style="148"/>
    <col min="15105" max="15105" width="5.44140625" style="148" customWidth="1"/>
    <col min="15106" max="15106" width="7.33203125" style="148" customWidth="1"/>
    <col min="15107" max="15107" width="69.109375" style="148" customWidth="1"/>
    <col min="15108" max="15108" width="11.6640625" style="148" customWidth="1"/>
    <col min="15109" max="15109" width="12.33203125" style="148" customWidth="1"/>
    <col min="15110" max="15110" width="10.5546875" style="148" customWidth="1"/>
    <col min="15111" max="15111" width="10.44140625" style="148" customWidth="1"/>
    <col min="15112" max="15112" width="11.6640625" style="148" customWidth="1"/>
    <col min="15113" max="15113" width="12.33203125" style="148" customWidth="1"/>
    <col min="15114" max="15360" width="9.109375" style="148"/>
    <col min="15361" max="15361" width="5.44140625" style="148" customWidth="1"/>
    <col min="15362" max="15362" width="7.33203125" style="148" customWidth="1"/>
    <col min="15363" max="15363" width="69.109375" style="148" customWidth="1"/>
    <col min="15364" max="15364" width="11.6640625" style="148" customWidth="1"/>
    <col min="15365" max="15365" width="12.33203125" style="148" customWidth="1"/>
    <col min="15366" max="15366" width="10.5546875" style="148" customWidth="1"/>
    <col min="15367" max="15367" width="10.44140625" style="148" customWidth="1"/>
    <col min="15368" max="15368" width="11.6640625" style="148" customWidth="1"/>
    <col min="15369" max="15369" width="12.33203125" style="148" customWidth="1"/>
    <col min="15370" max="15616" width="9.109375" style="148"/>
    <col min="15617" max="15617" width="5.44140625" style="148" customWidth="1"/>
    <col min="15618" max="15618" width="7.33203125" style="148" customWidth="1"/>
    <col min="15619" max="15619" width="69.109375" style="148" customWidth="1"/>
    <col min="15620" max="15620" width="11.6640625" style="148" customWidth="1"/>
    <col min="15621" max="15621" width="12.33203125" style="148" customWidth="1"/>
    <col min="15622" max="15622" width="10.5546875" style="148" customWidth="1"/>
    <col min="15623" max="15623" width="10.44140625" style="148" customWidth="1"/>
    <col min="15624" max="15624" width="11.6640625" style="148" customWidth="1"/>
    <col min="15625" max="15625" width="12.33203125" style="148" customWidth="1"/>
    <col min="15626" max="15872" width="9.109375" style="148"/>
    <col min="15873" max="15873" width="5.44140625" style="148" customWidth="1"/>
    <col min="15874" max="15874" width="7.33203125" style="148" customWidth="1"/>
    <col min="15875" max="15875" width="69.109375" style="148" customWidth="1"/>
    <col min="15876" max="15876" width="11.6640625" style="148" customWidth="1"/>
    <col min="15877" max="15877" width="12.33203125" style="148" customWidth="1"/>
    <col min="15878" max="15878" width="10.5546875" style="148" customWidth="1"/>
    <col min="15879" max="15879" width="10.44140625" style="148" customWidth="1"/>
    <col min="15880" max="15880" width="11.6640625" style="148" customWidth="1"/>
    <col min="15881" max="15881" width="12.33203125" style="148" customWidth="1"/>
    <col min="15882" max="16128" width="9.109375" style="148"/>
    <col min="16129" max="16129" width="5.44140625" style="148" customWidth="1"/>
    <col min="16130" max="16130" width="7.33203125" style="148" customWidth="1"/>
    <col min="16131" max="16131" width="69.109375" style="148" customWidth="1"/>
    <col min="16132" max="16132" width="11.6640625" style="148" customWidth="1"/>
    <col min="16133" max="16133" width="12.33203125" style="148" customWidth="1"/>
    <col min="16134" max="16134" width="10.5546875" style="148" customWidth="1"/>
    <col min="16135" max="16135" width="10.44140625" style="148" customWidth="1"/>
    <col min="16136" max="16136" width="11.6640625" style="148" customWidth="1"/>
    <col min="16137" max="16137" width="12.33203125" style="148" customWidth="1"/>
    <col min="16138" max="16384" width="9.109375" style="148"/>
  </cols>
  <sheetData>
    <row r="1" spans="1:9" ht="40.799999999999997" customHeight="1">
      <c r="A1" s="299" t="s">
        <v>160</v>
      </c>
      <c r="B1" s="299"/>
      <c r="C1" s="299"/>
      <c r="D1" s="299"/>
      <c r="E1" s="299"/>
    </row>
    <row r="2" spans="1:9" ht="16.5" customHeight="1">
      <c r="A2" s="300" t="s">
        <v>10</v>
      </c>
      <c r="B2" s="300" t="s">
        <v>11</v>
      </c>
      <c r="C2" s="302" t="s">
        <v>161</v>
      </c>
      <c r="D2" s="288" t="s">
        <v>162</v>
      </c>
      <c r="E2" s="289"/>
      <c r="F2" s="288" t="s">
        <v>2</v>
      </c>
      <c r="G2" s="289"/>
      <c r="H2" s="288" t="s">
        <v>163</v>
      </c>
      <c r="I2" s="289"/>
    </row>
    <row r="3" spans="1:9" s="150" customFormat="1" ht="18" customHeight="1">
      <c r="A3" s="301"/>
      <c r="B3" s="301"/>
      <c r="C3" s="303"/>
      <c r="D3" s="149" t="s">
        <v>164</v>
      </c>
      <c r="E3" s="149" t="s">
        <v>165</v>
      </c>
      <c r="F3" s="149" t="s">
        <v>164</v>
      </c>
      <c r="G3" s="149" t="s">
        <v>165</v>
      </c>
      <c r="H3" s="149" t="s">
        <v>164</v>
      </c>
      <c r="I3" s="149" t="s">
        <v>165</v>
      </c>
    </row>
    <row r="4" spans="1:9" s="150" customFormat="1" ht="12.75" customHeight="1">
      <c r="A4" s="151">
        <v>1</v>
      </c>
      <c r="B4" s="151">
        <v>2</v>
      </c>
      <c r="C4" s="151">
        <v>3</v>
      </c>
      <c r="D4" s="152">
        <v>4</v>
      </c>
      <c r="E4" s="153">
        <v>5</v>
      </c>
      <c r="F4" s="152">
        <v>6</v>
      </c>
      <c r="G4" s="153">
        <v>7</v>
      </c>
      <c r="H4" s="152">
        <v>8</v>
      </c>
      <c r="I4" s="153">
        <v>9</v>
      </c>
    </row>
    <row r="5" spans="1:9" s="158" customFormat="1" ht="14.7" customHeight="1">
      <c r="A5" s="154" t="s">
        <v>48</v>
      </c>
      <c r="B5" s="155"/>
      <c r="C5" s="156" t="s">
        <v>166</v>
      </c>
      <c r="D5" s="157">
        <f xml:space="preserve"> D6</f>
        <v>61152.68</v>
      </c>
      <c r="E5" s="157">
        <f xml:space="preserve"> E6</f>
        <v>61152.68</v>
      </c>
      <c r="F5" s="157"/>
      <c r="G5" s="157"/>
      <c r="H5" s="157">
        <f xml:space="preserve"> H6</f>
        <v>61152.68</v>
      </c>
      <c r="I5" s="157">
        <f xml:space="preserve"> I6</f>
        <v>61152.68</v>
      </c>
    </row>
    <row r="6" spans="1:9" s="163" customFormat="1" ht="14.7" customHeight="1">
      <c r="A6" s="159"/>
      <c r="B6" s="160" t="s">
        <v>167</v>
      </c>
      <c r="C6" s="161" t="s">
        <v>144</v>
      </c>
      <c r="D6" s="162">
        <f>D7</f>
        <v>61152.68</v>
      </c>
      <c r="E6" s="162">
        <f>SUM(E8)</f>
        <v>61152.68</v>
      </c>
      <c r="F6" s="162"/>
      <c r="G6" s="162"/>
      <c r="H6" s="162">
        <f>H7</f>
        <v>61152.68</v>
      </c>
      <c r="I6" s="162">
        <f>SUM(I8)</f>
        <v>61152.68</v>
      </c>
    </row>
    <row r="7" spans="1:9" s="167" customFormat="1" ht="22.8">
      <c r="A7" s="164" t="s">
        <v>8</v>
      </c>
      <c r="B7" s="164"/>
      <c r="C7" s="128" t="s">
        <v>142</v>
      </c>
      <c r="D7" s="165">
        <v>61152.68</v>
      </c>
      <c r="E7" s="166"/>
      <c r="F7" s="165"/>
      <c r="G7" s="166"/>
      <c r="H7" s="162">
        <f>+D7+F7</f>
        <v>61152.68</v>
      </c>
      <c r="I7" s="166"/>
    </row>
    <row r="8" spans="1:9" s="167" customFormat="1" ht="14.7" customHeight="1">
      <c r="A8" s="164"/>
      <c r="B8" s="164"/>
      <c r="C8" s="140" t="s">
        <v>168</v>
      </c>
      <c r="D8" s="123"/>
      <c r="E8" s="123">
        <f>+E9</f>
        <v>61152.68</v>
      </c>
      <c r="F8" s="123"/>
      <c r="G8" s="123"/>
      <c r="H8" s="123"/>
      <c r="I8" s="123">
        <f>+I9</f>
        <v>61152.68</v>
      </c>
    </row>
    <row r="9" spans="1:9" s="167" customFormat="1" ht="14.7" customHeight="1">
      <c r="A9" s="164"/>
      <c r="B9" s="164"/>
      <c r="C9" s="140" t="s">
        <v>169</v>
      </c>
      <c r="D9" s="123"/>
      <c r="E9" s="123">
        <v>61152.68</v>
      </c>
      <c r="F9" s="123"/>
      <c r="G9" s="123"/>
      <c r="H9" s="123"/>
      <c r="I9" s="162">
        <f>+E9+G9</f>
        <v>61152.68</v>
      </c>
    </row>
    <row r="10" spans="1:9" s="173" customFormat="1" ht="14.7" customHeight="1">
      <c r="A10" s="168">
        <v>750</v>
      </c>
      <c r="B10" s="169"/>
      <c r="C10" s="170" t="s">
        <v>4</v>
      </c>
      <c r="D10" s="171">
        <f t="shared" ref="D10:I10" si="0" xml:space="preserve"> D11</f>
        <v>42459</v>
      </c>
      <c r="E10" s="171">
        <f t="shared" si="0"/>
        <v>42459</v>
      </c>
      <c r="F10" s="171"/>
      <c r="G10" s="171"/>
      <c r="H10" s="172">
        <f t="shared" si="0"/>
        <v>42459</v>
      </c>
      <c r="I10" s="172">
        <f t="shared" si="0"/>
        <v>42459</v>
      </c>
    </row>
    <row r="11" spans="1:9" s="179" customFormat="1" ht="14.7" customHeight="1">
      <c r="A11" s="174"/>
      <c r="B11" s="175">
        <v>75011</v>
      </c>
      <c r="C11" s="176" t="s">
        <v>170</v>
      </c>
      <c r="D11" s="177">
        <f>D12</f>
        <v>42459</v>
      </c>
      <c r="E11" s="177">
        <f>SUM(E13)</f>
        <v>42459</v>
      </c>
      <c r="F11" s="177"/>
      <c r="G11" s="177"/>
      <c r="H11" s="178">
        <f>H12</f>
        <v>42459</v>
      </c>
      <c r="I11" s="178">
        <f>SUM(I13)</f>
        <v>42459</v>
      </c>
    </row>
    <row r="12" spans="1:9" ht="22.8">
      <c r="A12" s="180" t="s">
        <v>8</v>
      </c>
      <c r="B12" s="180"/>
      <c r="C12" s="181" t="s">
        <v>142</v>
      </c>
      <c r="D12" s="182">
        <v>42459</v>
      </c>
      <c r="E12" s="183"/>
      <c r="F12" s="182"/>
      <c r="G12" s="183"/>
      <c r="H12" s="178">
        <f>+D12+F12</f>
        <v>42459</v>
      </c>
      <c r="I12" s="184"/>
    </row>
    <row r="13" spans="1:9" ht="14.7" customHeight="1">
      <c r="A13" s="180"/>
      <c r="B13" s="180"/>
      <c r="C13" s="185" t="s">
        <v>168</v>
      </c>
      <c r="D13" s="186"/>
      <c r="E13" s="186">
        <f>E14+E15</f>
        <v>42459</v>
      </c>
      <c r="F13" s="186"/>
      <c r="G13" s="186"/>
      <c r="H13" s="186"/>
      <c r="I13" s="186">
        <f>I14+I15</f>
        <v>42459</v>
      </c>
    </row>
    <row r="14" spans="1:9" ht="14.7" customHeight="1">
      <c r="A14" s="180"/>
      <c r="B14" s="180"/>
      <c r="C14" s="140" t="s">
        <v>175</v>
      </c>
      <c r="D14" s="186"/>
      <c r="E14" s="186">
        <v>29809</v>
      </c>
      <c r="F14" s="186"/>
      <c r="G14" s="186"/>
      <c r="H14" s="186"/>
      <c r="I14" s="178">
        <f>+E14+G14</f>
        <v>29809</v>
      </c>
    </row>
    <row r="15" spans="1:9" ht="14.7" customHeight="1">
      <c r="A15" s="180"/>
      <c r="B15" s="180"/>
      <c r="C15" s="185" t="s">
        <v>171</v>
      </c>
      <c r="D15" s="186"/>
      <c r="E15" s="186">
        <v>12650</v>
      </c>
      <c r="F15" s="186"/>
      <c r="G15" s="186"/>
      <c r="H15" s="186"/>
      <c r="I15" s="178">
        <f>+E15+G15</f>
        <v>12650</v>
      </c>
    </row>
    <row r="16" spans="1:9" s="173" customFormat="1" ht="14.7" customHeight="1">
      <c r="A16" s="187">
        <v>751</v>
      </c>
      <c r="B16" s="187"/>
      <c r="C16" s="188" t="s">
        <v>172</v>
      </c>
      <c r="D16" s="172">
        <f t="shared" ref="D16:I16" si="1" xml:space="preserve"> D17+D21</f>
        <v>15770</v>
      </c>
      <c r="E16" s="172">
        <f t="shared" si="1"/>
        <v>15770</v>
      </c>
      <c r="F16" s="172"/>
      <c r="G16" s="172"/>
      <c r="H16" s="172">
        <f t="shared" si="1"/>
        <v>15770</v>
      </c>
      <c r="I16" s="172">
        <f t="shared" si="1"/>
        <v>15770</v>
      </c>
    </row>
    <row r="17" spans="1:9" s="179" customFormat="1" ht="14.7" customHeight="1">
      <c r="A17" s="189"/>
      <c r="B17" s="174">
        <v>75101</v>
      </c>
      <c r="C17" s="176" t="s">
        <v>173</v>
      </c>
      <c r="D17" s="178">
        <f>D18</f>
        <v>1500</v>
      </c>
      <c r="E17" s="178">
        <f>E19</f>
        <v>1500</v>
      </c>
      <c r="F17" s="178"/>
      <c r="G17" s="178"/>
      <c r="H17" s="178">
        <f>H18</f>
        <v>1500</v>
      </c>
      <c r="I17" s="178">
        <f>I19</f>
        <v>1500</v>
      </c>
    </row>
    <row r="18" spans="1:9" ht="22.8">
      <c r="A18" s="180" t="s">
        <v>8</v>
      </c>
      <c r="B18" s="180"/>
      <c r="C18" s="181" t="s">
        <v>142</v>
      </c>
      <c r="D18" s="190">
        <v>1500</v>
      </c>
      <c r="E18" s="184"/>
      <c r="F18" s="190"/>
      <c r="G18" s="184"/>
      <c r="H18" s="190">
        <v>1500</v>
      </c>
      <c r="I18" s="184"/>
    </row>
    <row r="19" spans="1:9" ht="14.7" customHeight="1">
      <c r="A19" s="180"/>
      <c r="B19" s="180"/>
      <c r="C19" s="185" t="s">
        <v>168</v>
      </c>
      <c r="D19" s="186"/>
      <c r="E19" s="186">
        <f>E20</f>
        <v>1500</v>
      </c>
      <c r="F19" s="186"/>
      <c r="G19" s="186"/>
      <c r="H19" s="186"/>
      <c r="I19" s="186">
        <f>I20</f>
        <v>1500</v>
      </c>
    </row>
    <row r="20" spans="1:9" ht="14.7" customHeight="1">
      <c r="A20" s="180"/>
      <c r="B20" s="180"/>
      <c r="C20" s="185" t="s">
        <v>169</v>
      </c>
      <c r="D20" s="186"/>
      <c r="E20" s="186">
        <v>1500</v>
      </c>
      <c r="F20" s="186"/>
      <c r="G20" s="186"/>
      <c r="H20" s="186"/>
      <c r="I20" s="186">
        <v>1500</v>
      </c>
    </row>
    <row r="21" spans="1:9" s="163" customFormat="1" ht="14.7" customHeight="1">
      <c r="A21" s="191"/>
      <c r="B21" s="159">
        <v>75113</v>
      </c>
      <c r="C21" s="192" t="s">
        <v>174</v>
      </c>
      <c r="D21" s="162">
        <f>D22</f>
        <v>14270</v>
      </c>
      <c r="E21" s="162">
        <f>E23+E26</f>
        <v>14270</v>
      </c>
      <c r="F21" s="162"/>
      <c r="G21" s="162"/>
      <c r="H21" s="162">
        <f xml:space="preserve"> H22</f>
        <v>14270</v>
      </c>
      <c r="I21" s="162">
        <f xml:space="preserve"> I23+I26</f>
        <v>14270</v>
      </c>
    </row>
    <row r="22" spans="1:9" s="167" customFormat="1" ht="22.8">
      <c r="A22" s="164" t="s">
        <v>8</v>
      </c>
      <c r="B22" s="164"/>
      <c r="C22" s="128" t="s">
        <v>142</v>
      </c>
      <c r="D22" s="165">
        <v>14270</v>
      </c>
      <c r="E22" s="166"/>
      <c r="F22" s="165"/>
      <c r="G22" s="166"/>
      <c r="H22" s="162">
        <f>+D22+F22</f>
        <v>14270</v>
      </c>
      <c r="I22" s="193"/>
    </row>
    <row r="23" spans="1:9" s="167" customFormat="1" ht="14.7" customHeight="1">
      <c r="A23" s="164"/>
      <c r="B23" s="164"/>
      <c r="C23" s="140" t="s">
        <v>168</v>
      </c>
      <c r="D23" s="123"/>
      <c r="E23" s="123">
        <f>E24+E25</f>
        <v>8370</v>
      </c>
      <c r="F23" s="123"/>
      <c r="G23" s="123"/>
      <c r="H23" s="162"/>
      <c r="I23" s="123">
        <f>I24+I25</f>
        <v>8370</v>
      </c>
    </row>
    <row r="24" spans="1:9" s="167" customFormat="1" ht="14.7" customHeight="1">
      <c r="A24" s="164"/>
      <c r="B24" s="164"/>
      <c r="C24" s="140" t="s">
        <v>175</v>
      </c>
      <c r="D24" s="123"/>
      <c r="E24" s="123">
        <v>2130</v>
      </c>
      <c r="F24" s="123"/>
      <c r="G24" s="123"/>
      <c r="H24" s="162"/>
      <c r="I24" s="162">
        <f>+E24+G24</f>
        <v>2130</v>
      </c>
    </row>
    <row r="25" spans="1:9" s="167" customFormat="1" ht="14.7" customHeight="1">
      <c r="A25" s="164"/>
      <c r="B25" s="164"/>
      <c r="C25" s="140" t="s">
        <v>171</v>
      </c>
      <c r="D25" s="123"/>
      <c r="E25" s="123">
        <v>6240</v>
      </c>
      <c r="F25" s="123"/>
      <c r="G25" s="123"/>
      <c r="H25" s="162"/>
      <c r="I25" s="162">
        <f>+E25+G25</f>
        <v>6240</v>
      </c>
    </row>
    <row r="26" spans="1:9" s="173" customFormat="1" ht="14.7" customHeight="1">
      <c r="A26" s="169"/>
      <c r="B26" s="174"/>
      <c r="C26" s="185" t="s">
        <v>176</v>
      </c>
      <c r="D26" s="194"/>
      <c r="E26" s="177">
        <v>5900</v>
      </c>
      <c r="F26" s="178"/>
      <c r="G26" s="178"/>
      <c r="H26" s="195"/>
      <c r="I26" s="178">
        <f>+E26+G26</f>
        <v>5900</v>
      </c>
    </row>
    <row r="27" spans="1:9" s="173" customFormat="1" ht="14.7" customHeight="1">
      <c r="A27" s="187">
        <v>801</v>
      </c>
      <c r="B27" s="187"/>
      <c r="C27" s="188" t="s">
        <v>5</v>
      </c>
      <c r="D27" s="171">
        <f>D28</f>
        <v>5540</v>
      </c>
      <c r="E27" s="171">
        <f>E28</f>
        <v>5540</v>
      </c>
      <c r="F27" s="171">
        <f>F28+F33+F37+F42</f>
        <v>485</v>
      </c>
      <c r="G27" s="171">
        <f>G28+G33+G37+G42</f>
        <v>485</v>
      </c>
      <c r="H27" s="171">
        <f>H28</f>
        <v>6025</v>
      </c>
      <c r="I27" s="171">
        <f>I28</f>
        <v>6025</v>
      </c>
    </row>
    <row r="28" spans="1:9" s="173" customFormat="1" ht="14.7" customHeight="1">
      <c r="A28" s="169"/>
      <c r="B28" s="174">
        <v>80101</v>
      </c>
      <c r="C28" s="196" t="s">
        <v>134</v>
      </c>
      <c r="D28" s="177">
        <f>SUM(D29)</f>
        <v>5540</v>
      </c>
      <c r="E28" s="177">
        <f>E30</f>
        <v>5540</v>
      </c>
      <c r="F28" s="177">
        <f>SUM(F29)</f>
        <v>485</v>
      </c>
      <c r="G28" s="177">
        <f>G30</f>
        <v>485</v>
      </c>
      <c r="H28" s="178">
        <f>SUM(H29)</f>
        <v>6025</v>
      </c>
      <c r="I28" s="178">
        <f>I30</f>
        <v>6025</v>
      </c>
    </row>
    <row r="29" spans="1:9" ht="22.8">
      <c r="A29" s="180" t="s">
        <v>8</v>
      </c>
      <c r="B29" s="180"/>
      <c r="C29" s="181" t="s">
        <v>142</v>
      </c>
      <c r="D29" s="182">
        <v>5540</v>
      </c>
      <c r="E29" s="183"/>
      <c r="F29" s="182">
        <v>485</v>
      </c>
      <c r="G29" s="183"/>
      <c r="H29" s="178">
        <f>+D29+F29</f>
        <v>6025</v>
      </c>
      <c r="I29" s="184"/>
    </row>
    <row r="30" spans="1:9" s="173" customFormat="1" ht="14.7" customHeight="1">
      <c r="A30" s="197"/>
      <c r="B30" s="197"/>
      <c r="C30" s="185" t="s">
        <v>168</v>
      </c>
      <c r="D30" s="198"/>
      <c r="E30" s="177">
        <f>E31</f>
        <v>5540</v>
      </c>
      <c r="F30" s="198"/>
      <c r="G30" s="177">
        <f>G31</f>
        <v>485</v>
      </c>
      <c r="H30" s="198"/>
      <c r="I30" s="178">
        <f>+E30+G30</f>
        <v>6025</v>
      </c>
    </row>
    <row r="31" spans="1:9" s="173" customFormat="1" ht="14.7" customHeight="1">
      <c r="A31" s="169"/>
      <c r="B31" s="174"/>
      <c r="C31" s="185" t="s">
        <v>169</v>
      </c>
      <c r="D31" s="194"/>
      <c r="E31" s="177">
        <v>5540</v>
      </c>
      <c r="F31" s="194"/>
      <c r="G31" s="177">
        <v>485</v>
      </c>
      <c r="H31" s="195"/>
      <c r="I31" s="178">
        <f>+E31+G31</f>
        <v>6025</v>
      </c>
    </row>
    <row r="32" spans="1:9" s="173" customFormat="1" ht="14.7" customHeight="1">
      <c r="A32" s="187">
        <v>852</v>
      </c>
      <c r="B32" s="187"/>
      <c r="C32" s="188" t="s">
        <v>177</v>
      </c>
      <c r="D32" s="171">
        <f t="shared" ref="D32:I32" si="2">D33+D39+D43+D48</f>
        <v>1434565.29</v>
      </c>
      <c r="E32" s="171">
        <f t="shared" si="2"/>
        <v>1434565.29</v>
      </c>
      <c r="F32" s="171"/>
      <c r="G32" s="171"/>
      <c r="H32" s="171">
        <f t="shared" si="2"/>
        <v>1434565.29</v>
      </c>
      <c r="I32" s="171">
        <f t="shared" si="2"/>
        <v>1434565.29</v>
      </c>
    </row>
    <row r="33" spans="1:9" s="173" customFormat="1" ht="22.8">
      <c r="A33" s="169"/>
      <c r="B33" s="174">
        <v>85212</v>
      </c>
      <c r="C33" s="196" t="s">
        <v>178</v>
      </c>
      <c r="D33" s="177">
        <f>SUM(D34)</f>
        <v>1402000</v>
      </c>
      <c r="E33" s="177">
        <f>E35+E38</f>
        <v>1402000</v>
      </c>
      <c r="F33" s="177"/>
      <c r="G33" s="177"/>
      <c r="H33" s="178">
        <f>SUM(H34)</f>
        <v>1402000</v>
      </c>
      <c r="I33" s="178">
        <f>I35+I38</f>
        <v>1402000</v>
      </c>
    </row>
    <row r="34" spans="1:9" ht="22.8">
      <c r="A34" s="180" t="s">
        <v>8</v>
      </c>
      <c r="B34" s="180"/>
      <c r="C34" s="181" t="s">
        <v>142</v>
      </c>
      <c r="D34" s="182">
        <v>1402000</v>
      </c>
      <c r="E34" s="183"/>
      <c r="F34" s="190"/>
      <c r="G34" s="183"/>
      <c r="H34" s="178">
        <f>+D34+F34</f>
        <v>1402000</v>
      </c>
      <c r="I34" s="184"/>
    </row>
    <row r="35" spans="1:9" s="173" customFormat="1" ht="14.7" customHeight="1">
      <c r="A35" s="197"/>
      <c r="B35" s="197"/>
      <c r="C35" s="185" t="s">
        <v>168</v>
      </c>
      <c r="D35" s="198"/>
      <c r="E35" s="177">
        <f>E36+E37</f>
        <v>61562</v>
      </c>
      <c r="F35" s="198"/>
      <c r="G35" s="177"/>
      <c r="H35" s="198"/>
      <c r="I35" s="178">
        <f>+E35+G35</f>
        <v>61562</v>
      </c>
    </row>
    <row r="36" spans="1:9" s="173" customFormat="1" ht="14.7" customHeight="1">
      <c r="A36" s="169"/>
      <c r="B36" s="174"/>
      <c r="C36" s="185" t="s">
        <v>175</v>
      </c>
      <c r="D36" s="194"/>
      <c r="E36" s="177">
        <v>59270</v>
      </c>
      <c r="F36" s="195"/>
      <c r="G36" s="178"/>
      <c r="H36" s="195"/>
      <c r="I36" s="178">
        <f>+E36+G36</f>
        <v>59270</v>
      </c>
    </row>
    <row r="37" spans="1:9" s="173" customFormat="1" ht="14.7" customHeight="1">
      <c r="A37" s="169"/>
      <c r="B37" s="174"/>
      <c r="C37" s="185" t="s">
        <v>171</v>
      </c>
      <c r="D37" s="194"/>
      <c r="E37" s="177">
        <v>2292</v>
      </c>
      <c r="F37" s="195"/>
      <c r="G37" s="178"/>
      <c r="H37" s="195"/>
      <c r="I37" s="178">
        <f>+E37+G37</f>
        <v>2292</v>
      </c>
    </row>
    <row r="38" spans="1:9" s="173" customFormat="1" ht="14.7" customHeight="1">
      <c r="A38" s="169"/>
      <c r="B38" s="174"/>
      <c r="C38" s="185" t="s">
        <v>176</v>
      </c>
      <c r="D38" s="194"/>
      <c r="E38" s="177">
        <v>1340438</v>
      </c>
      <c r="F38" s="178"/>
      <c r="G38" s="178"/>
      <c r="H38" s="195"/>
      <c r="I38" s="178">
        <f>+E38+G38</f>
        <v>1340438</v>
      </c>
    </row>
    <row r="39" spans="1:9" s="179" customFormat="1" ht="34.200000000000003">
      <c r="A39" s="189"/>
      <c r="B39" s="174">
        <v>85213</v>
      </c>
      <c r="C39" s="196" t="s">
        <v>179</v>
      </c>
      <c r="D39" s="177">
        <f xml:space="preserve"> D40</f>
        <v>3900</v>
      </c>
      <c r="E39" s="177">
        <f xml:space="preserve"> E41</f>
        <v>3900</v>
      </c>
      <c r="F39" s="178"/>
      <c r="G39" s="178"/>
      <c r="H39" s="178">
        <f xml:space="preserve"> H40</f>
        <v>3900</v>
      </c>
      <c r="I39" s="178">
        <f xml:space="preserve"> I41</f>
        <v>3900</v>
      </c>
    </row>
    <row r="40" spans="1:9" ht="22.8">
      <c r="A40" s="180" t="s">
        <v>8</v>
      </c>
      <c r="B40" s="180"/>
      <c r="C40" s="181" t="s">
        <v>142</v>
      </c>
      <c r="D40" s="182">
        <v>3900</v>
      </c>
      <c r="E40" s="199"/>
      <c r="F40" s="190"/>
      <c r="G40" s="200"/>
      <c r="H40" s="178">
        <f>+D40+F40</f>
        <v>3900</v>
      </c>
      <c r="I40" s="200"/>
    </row>
    <row r="41" spans="1:9" s="179" customFormat="1" ht="14.7" customHeight="1">
      <c r="A41" s="174"/>
      <c r="B41" s="174"/>
      <c r="C41" s="185" t="s">
        <v>168</v>
      </c>
      <c r="D41" s="194"/>
      <c r="E41" s="177">
        <f>E42</f>
        <v>3900</v>
      </c>
      <c r="F41" s="195"/>
      <c r="G41" s="178"/>
      <c r="H41" s="178"/>
      <c r="I41" s="178">
        <f>I42</f>
        <v>3900</v>
      </c>
    </row>
    <row r="42" spans="1:9" s="173" customFormat="1" ht="14.7" customHeight="1">
      <c r="A42" s="169"/>
      <c r="B42" s="174"/>
      <c r="C42" s="185" t="s">
        <v>169</v>
      </c>
      <c r="D42" s="177"/>
      <c r="E42" s="177">
        <v>3900</v>
      </c>
      <c r="F42" s="178"/>
      <c r="G42" s="178"/>
      <c r="H42" s="178"/>
      <c r="I42" s="178">
        <f>+E42+G42</f>
        <v>3900</v>
      </c>
    </row>
    <row r="43" spans="1:9" s="173" customFormat="1" ht="14.7" customHeight="1">
      <c r="A43" s="169"/>
      <c r="B43" s="174">
        <v>85215</v>
      </c>
      <c r="C43" s="196" t="s">
        <v>180</v>
      </c>
      <c r="D43" s="178">
        <f>SUM(D44)</f>
        <v>19.29</v>
      </c>
      <c r="E43" s="178">
        <f>E45+E47</f>
        <v>19.290000000000003</v>
      </c>
      <c r="F43" s="178"/>
      <c r="G43" s="178"/>
      <c r="H43" s="178">
        <f>SUM(H44)</f>
        <v>19.29</v>
      </c>
      <c r="I43" s="178">
        <f>I45+I47</f>
        <v>19.290000000000003</v>
      </c>
    </row>
    <row r="44" spans="1:9" ht="22.8">
      <c r="A44" s="180" t="s">
        <v>8</v>
      </c>
      <c r="B44" s="180"/>
      <c r="C44" s="181" t="s">
        <v>142</v>
      </c>
      <c r="D44" s="190">
        <v>19.29</v>
      </c>
      <c r="E44" s="184"/>
      <c r="F44" s="190"/>
      <c r="G44" s="184"/>
      <c r="H44" s="178">
        <f>+D44+F44</f>
        <v>19.29</v>
      </c>
      <c r="I44" s="184"/>
    </row>
    <row r="45" spans="1:9" s="179" customFormat="1" ht="14.7" customHeight="1">
      <c r="A45" s="174"/>
      <c r="B45" s="174"/>
      <c r="C45" s="185" t="s">
        <v>168</v>
      </c>
      <c r="D45" s="194"/>
      <c r="E45" s="177">
        <f>E46</f>
        <v>1.53</v>
      </c>
      <c r="F45" s="194"/>
      <c r="G45" s="177"/>
      <c r="H45" s="178"/>
      <c r="I45" s="178">
        <f>I46</f>
        <v>1.53</v>
      </c>
    </row>
    <row r="46" spans="1:9" s="173" customFormat="1" ht="14.7" customHeight="1">
      <c r="A46" s="169"/>
      <c r="B46" s="174"/>
      <c r="C46" s="185" t="s">
        <v>169</v>
      </c>
      <c r="D46" s="177"/>
      <c r="E46" s="177">
        <v>1.53</v>
      </c>
      <c r="F46" s="177"/>
      <c r="G46" s="177"/>
      <c r="H46" s="178"/>
      <c r="I46" s="178">
        <f>+E46+G46</f>
        <v>1.53</v>
      </c>
    </row>
    <row r="47" spans="1:9" s="173" customFormat="1" ht="14.7" customHeight="1">
      <c r="A47" s="169"/>
      <c r="B47" s="174"/>
      <c r="C47" s="185" t="s">
        <v>176</v>
      </c>
      <c r="D47" s="195"/>
      <c r="E47" s="178">
        <v>17.760000000000002</v>
      </c>
      <c r="F47" s="195"/>
      <c r="G47" s="178"/>
      <c r="H47" s="178"/>
      <c r="I47" s="178">
        <f>+E47+G47</f>
        <v>17.760000000000002</v>
      </c>
    </row>
    <row r="48" spans="1:9" s="173" customFormat="1" ht="14.7" customHeight="1">
      <c r="A48" s="169"/>
      <c r="B48" s="174">
        <v>85295</v>
      </c>
      <c r="C48" s="196" t="s">
        <v>144</v>
      </c>
      <c r="D48" s="178">
        <f>SUM(D49)</f>
        <v>28646</v>
      </c>
      <c r="E48" s="178">
        <f>E50+E52</f>
        <v>28646</v>
      </c>
      <c r="F48" s="178"/>
      <c r="G48" s="178"/>
      <c r="H48" s="178">
        <f>SUM(H49)</f>
        <v>28646</v>
      </c>
      <c r="I48" s="178">
        <f>I50+I52</f>
        <v>28646</v>
      </c>
    </row>
    <row r="49" spans="1:12" ht="22.8">
      <c r="A49" s="180" t="s">
        <v>8</v>
      </c>
      <c r="B49" s="180"/>
      <c r="C49" s="181" t="s">
        <v>142</v>
      </c>
      <c r="D49" s="190">
        <v>28646</v>
      </c>
      <c r="E49" s="184"/>
      <c r="F49" s="190"/>
      <c r="G49" s="184"/>
      <c r="H49" s="178">
        <f>+D49+F49</f>
        <v>28646</v>
      </c>
      <c r="I49" s="184"/>
    </row>
    <row r="50" spans="1:12" s="179" customFormat="1" ht="14.7" customHeight="1">
      <c r="A50" s="174"/>
      <c r="B50" s="174"/>
      <c r="C50" s="185" t="s">
        <v>168</v>
      </c>
      <c r="D50" s="194"/>
      <c r="E50" s="177">
        <f>E51</f>
        <v>920</v>
      </c>
      <c r="F50" s="194"/>
      <c r="G50" s="177"/>
      <c r="H50" s="178"/>
      <c r="I50" s="178">
        <f>I51</f>
        <v>920</v>
      </c>
    </row>
    <row r="51" spans="1:12" s="173" customFormat="1" ht="14.7" customHeight="1">
      <c r="A51" s="169"/>
      <c r="B51" s="174"/>
      <c r="C51" s="185" t="s">
        <v>169</v>
      </c>
      <c r="D51" s="177"/>
      <c r="E51" s="177">
        <v>920</v>
      </c>
      <c r="F51" s="177"/>
      <c r="G51" s="177"/>
      <c r="H51" s="178"/>
      <c r="I51" s="178">
        <f>+E51+G51</f>
        <v>920</v>
      </c>
    </row>
    <row r="52" spans="1:12" s="173" customFormat="1" ht="14.7" customHeight="1">
      <c r="A52" s="169"/>
      <c r="B52" s="174"/>
      <c r="C52" s="185" t="s">
        <v>176</v>
      </c>
      <c r="D52" s="195"/>
      <c r="E52" s="178">
        <v>27726</v>
      </c>
      <c r="F52" s="194"/>
      <c r="G52" s="177"/>
      <c r="H52" s="178"/>
      <c r="I52" s="178">
        <f>+E52+G52</f>
        <v>27726</v>
      </c>
    </row>
    <row r="53" spans="1:12" s="202" customFormat="1" ht="14.7" customHeight="1">
      <c r="A53" s="290" t="s">
        <v>181</v>
      </c>
      <c r="B53" s="291"/>
      <c r="C53" s="292"/>
      <c r="D53" s="201">
        <f>D5+D10+D16+D27+D32</f>
        <v>1559486.97</v>
      </c>
      <c r="E53" s="201">
        <f>E5+E10+E16+E27+E32</f>
        <v>1559486.97</v>
      </c>
      <c r="F53" s="201">
        <f>F10+F16+F27+F32</f>
        <v>485</v>
      </c>
      <c r="G53" s="201">
        <f>G10+G16+G27+G32</f>
        <v>485</v>
      </c>
      <c r="H53" s="201">
        <f>H5+H10+H16+H27+H32</f>
        <v>1559971.97</v>
      </c>
      <c r="I53" s="201">
        <f>I5+I10+I16+I27+I32</f>
        <v>1559971.97</v>
      </c>
    </row>
    <row r="54" spans="1:12">
      <c r="A54" s="203"/>
      <c r="B54" s="203"/>
      <c r="C54" s="204"/>
      <c r="D54" s="204"/>
      <c r="F54" s="204"/>
      <c r="H54" s="204"/>
    </row>
    <row r="55" spans="1:12" ht="21" customHeight="1">
      <c r="A55" s="293" t="s">
        <v>182</v>
      </c>
      <c r="B55" s="293"/>
      <c r="C55" s="293"/>
      <c r="D55" s="293"/>
      <c r="E55" s="293"/>
      <c r="F55" s="205"/>
      <c r="G55" s="205"/>
      <c r="H55" s="205"/>
      <c r="I55" s="205"/>
      <c r="J55" s="205"/>
      <c r="K55" s="205"/>
      <c r="L55" s="205"/>
    </row>
    <row r="56" spans="1:12" s="210" customFormat="1" ht="20.25" customHeight="1">
      <c r="A56" s="206" t="s">
        <v>10</v>
      </c>
      <c r="B56" s="206" t="s">
        <v>11</v>
      </c>
      <c r="C56" s="207" t="s">
        <v>161</v>
      </c>
      <c r="D56" s="294" t="s">
        <v>183</v>
      </c>
      <c r="E56" s="294"/>
      <c r="F56" s="208"/>
      <c r="G56" s="209"/>
      <c r="H56" s="208"/>
      <c r="I56" s="208"/>
    </row>
    <row r="57" spans="1:12" s="210" customFormat="1" ht="14.25" customHeight="1">
      <c r="A57" s="211">
        <v>852</v>
      </c>
      <c r="B57" s="211"/>
      <c r="C57" s="212" t="s">
        <v>177</v>
      </c>
      <c r="D57" s="295">
        <f xml:space="preserve"> D58</f>
        <v>26700</v>
      </c>
      <c r="E57" s="296"/>
      <c r="F57" s="208"/>
      <c r="G57" s="213"/>
      <c r="H57" s="214"/>
      <c r="I57" s="214"/>
    </row>
    <row r="58" spans="1:12" s="210" customFormat="1" ht="23.25" customHeight="1">
      <c r="A58" s="215"/>
      <c r="B58" s="216">
        <v>85212</v>
      </c>
      <c r="C58" s="217" t="s">
        <v>178</v>
      </c>
      <c r="D58" s="297">
        <f>D59</f>
        <v>26700</v>
      </c>
      <c r="E58" s="298"/>
      <c r="F58" s="208"/>
      <c r="G58" s="213"/>
      <c r="H58" s="214"/>
      <c r="I58" s="214"/>
    </row>
    <row r="59" spans="1:12" s="210" customFormat="1" ht="23.25" customHeight="1">
      <c r="A59" s="218"/>
      <c r="B59" s="218"/>
      <c r="C59" s="219" t="s">
        <v>184</v>
      </c>
      <c r="D59" s="286">
        <v>26700</v>
      </c>
      <c r="E59" s="287"/>
      <c r="F59" s="208"/>
      <c r="G59" s="213"/>
      <c r="H59" s="214"/>
      <c r="I59" s="214"/>
    </row>
  </sheetData>
  <mergeCells count="13">
    <mergeCell ref="A1:E1"/>
    <mergeCell ref="A2:A3"/>
    <mergeCell ref="B2:B3"/>
    <mergeCell ref="C2:C3"/>
    <mergeCell ref="D2:E2"/>
    <mergeCell ref="D59:E59"/>
    <mergeCell ref="H2:I2"/>
    <mergeCell ref="A53:C53"/>
    <mergeCell ref="A55:E55"/>
    <mergeCell ref="D56:E56"/>
    <mergeCell ref="D57:E57"/>
    <mergeCell ref="D58:E58"/>
    <mergeCell ref="F2:G2"/>
  </mergeCells>
  <pageMargins left="0.78740157480314965" right="0.78740157480314965" top="0.98425196850393704" bottom="0.98425196850393704" header="0.39370078740157483" footer="0"/>
  <pageSetup paperSize="9" scale="85" orientation="landscape" r:id="rId1"/>
  <headerFooter alignWithMargins="0">
    <oddHeader xml:space="preserve">&amp;RTabela nr 3 
 do Uchwały Rady Gminy Nr XXXIII/187/14 
z dnia 11 września 2014 r.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>
      <selection activeCell="D17" sqref="D17"/>
    </sheetView>
  </sheetViews>
  <sheetFormatPr defaultColWidth="9.109375" defaultRowHeight="13.2"/>
  <cols>
    <col min="1" max="1" width="4.6640625" style="88" bestFit="1" customWidth="1"/>
    <col min="2" max="2" width="40.109375" style="88" bestFit="1" customWidth="1"/>
    <col min="3" max="3" width="14" style="88" customWidth="1"/>
    <col min="4" max="4" width="20.5546875" style="88" customWidth="1"/>
    <col min="5" max="7" width="11.109375" style="88" bestFit="1" customWidth="1"/>
    <col min="8" max="16384" width="9.109375" style="88"/>
  </cols>
  <sheetData>
    <row r="1" spans="1:7" ht="15" customHeight="1">
      <c r="A1" s="305" t="s">
        <v>125</v>
      </c>
      <c r="B1" s="305"/>
      <c r="C1" s="305"/>
      <c r="D1" s="305"/>
    </row>
    <row r="2" spans="1:7" ht="6.75" customHeight="1">
      <c r="A2" s="107"/>
    </row>
    <row r="3" spans="1:7">
      <c r="D3" s="106" t="s">
        <v>0</v>
      </c>
    </row>
    <row r="4" spans="1:7" ht="15" customHeight="1">
      <c r="A4" s="306" t="s">
        <v>34</v>
      </c>
      <c r="B4" s="306" t="s">
        <v>124</v>
      </c>
      <c r="C4" s="307" t="s">
        <v>123</v>
      </c>
      <c r="D4" s="308" t="s">
        <v>122</v>
      </c>
    </row>
    <row r="5" spans="1:7" ht="15" customHeight="1">
      <c r="A5" s="306"/>
      <c r="B5" s="306"/>
      <c r="C5" s="306"/>
      <c r="D5" s="309"/>
    </row>
    <row r="6" spans="1:7" ht="15.75" customHeight="1">
      <c r="A6" s="306"/>
      <c r="B6" s="306"/>
      <c r="C6" s="306"/>
      <c r="D6" s="310"/>
    </row>
    <row r="7" spans="1:7" s="104" customFormat="1" ht="6.75" customHeight="1">
      <c r="A7" s="105">
        <v>1</v>
      </c>
      <c r="B7" s="105">
        <v>2</v>
      </c>
      <c r="C7" s="105">
        <v>3</v>
      </c>
      <c r="D7" s="105" t="s">
        <v>121</v>
      </c>
    </row>
    <row r="8" spans="1:7" ht="18.899999999999999" customHeight="1">
      <c r="A8" s="97" t="s">
        <v>99</v>
      </c>
      <c r="B8" s="96" t="s">
        <v>120</v>
      </c>
      <c r="C8" s="97"/>
      <c r="D8" s="103">
        <v>19289388</v>
      </c>
    </row>
    <row r="9" spans="1:7" ht="18.899999999999999" customHeight="1">
      <c r="A9" s="97" t="s">
        <v>97</v>
      </c>
      <c r="B9" s="96" t="s">
        <v>119</v>
      </c>
      <c r="C9" s="97"/>
      <c r="D9" s="103">
        <v>21792988</v>
      </c>
    </row>
    <row r="10" spans="1:7" ht="18.899999999999999" customHeight="1">
      <c r="A10" s="97" t="s">
        <v>94</v>
      </c>
      <c r="B10" s="96" t="s">
        <v>118</v>
      </c>
      <c r="C10" s="97"/>
      <c r="D10" s="224">
        <f>SUM(D8-D9)</f>
        <v>-2503600</v>
      </c>
      <c r="G10" s="102"/>
    </row>
    <row r="11" spans="1:7" ht="18.899999999999999" customHeight="1">
      <c r="A11" s="304" t="s">
        <v>117</v>
      </c>
      <c r="B11" s="304"/>
      <c r="C11" s="101"/>
      <c r="D11" s="225">
        <f>SUM(D13+D17)</f>
        <v>2855200</v>
      </c>
    </row>
    <row r="12" spans="1:7" ht="18.899999999999999" customHeight="1">
      <c r="A12" s="100" t="s">
        <v>99</v>
      </c>
      <c r="B12" s="99" t="s">
        <v>116</v>
      </c>
      <c r="C12" s="100" t="s">
        <v>114</v>
      </c>
      <c r="D12" s="226"/>
    </row>
    <row r="13" spans="1:7" ht="18.899999999999999" customHeight="1">
      <c r="A13" s="97" t="s">
        <v>97</v>
      </c>
      <c r="B13" s="96" t="s">
        <v>115</v>
      </c>
      <c r="C13" s="97" t="s">
        <v>114</v>
      </c>
      <c r="D13" s="103"/>
    </row>
    <row r="14" spans="1:7" ht="52.8">
      <c r="A14" s="97" t="s">
        <v>94</v>
      </c>
      <c r="B14" s="98" t="s">
        <v>113</v>
      </c>
      <c r="C14" s="97" t="s">
        <v>112</v>
      </c>
      <c r="D14" s="103"/>
      <c r="E14" s="102"/>
      <c r="F14" s="102"/>
    </row>
    <row r="15" spans="1:7" ht="18.899999999999999" customHeight="1">
      <c r="A15" s="97" t="s">
        <v>91</v>
      </c>
      <c r="B15" s="96" t="s">
        <v>111</v>
      </c>
      <c r="C15" s="97" t="s">
        <v>110</v>
      </c>
      <c r="D15" s="103"/>
    </row>
    <row r="16" spans="1:7" ht="18.899999999999999" customHeight="1">
      <c r="A16" s="97" t="s">
        <v>88</v>
      </c>
      <c r="B16" s="96" t="s">
        <v>109</v>
      </c>
      <c r="C16" s="97" t="s">
        <v>108</v>
      </c>
      <c r="D16" s="103"/>
    </row>
    <row r="17" spans="1:6" ht="18.899999999999999" customHeight="1">
      <c r="A17" s="97" t="s">
        <v>85</v>
      </c>
      <c r="B17" s="96" t="s">
        <v>107</v>
      </c>
      <c r="C17" s="97" t="s">
        <v>106</v>
      </c>
      <c r="D17" s="103">
        <v>2855200</v>
      </c>
      <c r="F17" s="102"/>
    </row>
    <row r="18" spans="1:6" ht="18.899999999999999" customHeight="1">
      <c r="A18" s="97" t="s">
        <v>82</v>
      </c>
      <c r="B18" s="96" t="s">
        <v>105</v>
      </c>
      <c r="C18" s="97" t="s">
        <v>104</v>
      </c>
      <c r="D18" s="103"/>
    </row>
    <row r="19" spans="1:6" ht="18.899999999999999" customHeight="1">
      <c r="A19" s="97" t="s">
        <v>103</v>
      </c>
      <c r="B19" s="94" t="s">
        <v>102</v>
      </c>
      <c r="C19" s="95" t="s">
        <v>101</v>
      </c>
      <c r="D19" s="227"/>
    </row>
    <row r="20" spans="1:6" ht="18.899999999999999" customHeight="1">
      <c r="A20" s="304" t="s">
        <v>100</v>
      </c>
      <c r="B20" s="304"/>
      <c r="C20" s="101"/>
      <c r="D20" s="228">
        <f>D22</f>
        <v>351600</v>
      </c>
    </row>
    <row r="21" spans="1:6" ht="18.899999999999999" customHeight="1">
      <c r="A21" s="100" t="s">
        <v>99</v>
      </c>
      <c r="B21" s="99" t="s">
        <v>98</v>
      </c>
      <c r="C21" s="100" t="s">
        <v>95</v>
      </c>
      <c r="D21" s="226"/>
    </row>
    <row r="22" spans="1:6" ht="18.899999999999999" customHeight="1">
      <c r="A22" s="97" t="s">
        <v>97</v>
      </c>
      <c r="B22" s="96" t="s">
        <v>96</v>
      </c>
      <c r="C22" s="97" t="s">
        <v>95</v>
      </c>
      <c r="D22" s="103">
        <v>351600</v>
      </c>
    </row>
    <row r="23" spans="1:6" ht="39.6">
      <c r="A23" s="97" t="s">
        <v>94</v>
      </c>
      <c r="B23" s="98" t="s">
        <v>93</v>
      </c>
      <c r="C23" s="97" t="s">
        <v>92</v>
      </c>
      <c r="D23" s="103"/>
    </row>
    <row r="24" spans="1:6" ht="18.899999999999999" customHeight="1">
      <c r="A24" s="97" t="s">
        <v>91</v>
      </c>
      <c r="B24" s="96" t="s">
        <v>90</v>
      </c>
      <c r="C24" s="97" t="s">
        <v>89</v>
      </c>
      <c r="D24" s="103"/>
    </row>
    <row r="25" spans="1:6" ht="18.899999999999999" customHeight="1">
      <c r="A25" s="97" t="s">
        <v>88</v>
      </c>
      <c r="B25" s="96" t="s">
        <v>87</v>
      </c>
      <c r="C25" s="97" t="s">
        <v>86</v>
      </c>
      <c r="D25" s="103"/>
    </row>
    <row r="26" spans="1:6" ht="18.899999999999999" customHeight="1">
      <c r="A26" s="97" t="s">
        <v>85</v>
      </c>
      <c r="B26" s="96" t="s">
        <v>84</v>
      </c>
      <c r="C26" s="97" t="s">
        <v>83</v>
      </c>
      <c r="D26" s="103"/>
    </row>
    <row r="27" spans="1:6" ht="18.899999999999999" customHeight="1">
      <c r="A27" s="95" t="s">
        <v>82</v>
      </c>
      <c r="B27" s="94" t="s">
        <v>81</v>
      </c>
      <c r="C27" s="95" t="s">
        <v>80</v>
      </c>
      <c r="D27" s="227"/>
    </row>
    <row r="28" spans="1:6" ht="7.5" customHeight="1">
      <c r="A28" s="93"/>
      <c r="B28" s="92"/>
      <c r="C28" s="92"/>
      <c r="D28" s="92"/>
    </row>
    <row r="29" spans="1:6">
      <c r="A29" s="91"/>
      <c r="B29" s="90"/>
      <c r="C29" s="90"/>
      <c r="D29" s="90"/>
      <c r="E29" s="89"/>
      <c r="F29" s="89"/>
    </row>
  </sheetData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3" right="0.39370078740157483" top="1.6141732283464567" bottom="0.59055118110236227" header="0.51181102362204722" footer="0.51181102362204722"/>
  <pageSetup paperSize="9" orientation="portrait" r:id="rId1"/>
  <headerFooter alignWithMargins="0">
    <oddHeader>&amp;RTabela nr 4 
do Uchwały Rady Gminy Nr XXXIII/187/14 
z dnia 11 września 2014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T1 </vt:lpstr>
      <vt:lpstr>T2</vt:lpstr>
      <vt:lpstr>T2a</vt:lpstr>
      <vt:lpstr>T3</vt:lpstr>
      <vt:lpstr>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Celińska</dc:creator>
  <cp:lastModifiedBy>Barbara Celińska</cp:lastModifiedBy>
  <cp:lastPrinted>2014-09-15T12:42:21Z</cp:lastPrinted>
  <dcterms:created xsi:type="dcterms:W3CDTF">2014-05-23T10:19:05Z</dcterms:created>
  <dcterms:modified xsi:type="dcterms:W3CDTF">2015-02-05T07:43:53Z</dcterms:modified>
</cp:coreProperties>
</file>