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E560\Desktop\Documents\Wykonanie budżetu 2020\Wykonanie budżetu za 2020 rok\Monika\"/>
    </mc:Choice>
  </mc:AlternateContent>
  <xr:revisionPtr revIDLastSave="0" documentId="13_ncr:1_{486EA2A0-15BB-4195-AB9E-5F7493982C98}" xr6:coauthVersionLast="46" xr6:coauthVersionMax="46" xr10:uidLastSave="{00000000-0000-0000-0000-000000000000}"/>
  <bookViews>
    <workbookView xWindow="-120" yWindow="-120" windowWidth="27315" windowHeight="15840" xr2:uid="{00000000-000D-0000-FFFF-FFFF00000000}"/>
  </bookViews>
  <sheets>
    <sheet name="Zał. Nr 2a Oświata za 2020" sheetId="1" r:id="rId1"/>
  </sheets>
  <definedNames>
    <definedName name="_xlnm.Print_Area" localSheetId="0">'Zał. Nr 2a Oświata za 2020'!$A$1:$G$88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1" l="1"/>
  <c r="G57" i="1"/>
  <c r="G14" i="1"/>
  <c r="G43" i="1"/>
  <c r="G39" i="1"/>
  <c r="G84" i="1" l="1"/>
  <c r="F67" i="1"/>
  <c r="E67" i="1"/>
  <c r="F64" i="1"/>
  <c r="E64" i="1"/>
  <c r="F54" i="1"/>
  <c r="E54" i="1"/>
  <c r="G58" i="1"/>
  <c r="G50" i="1"/>
  <c r="G86" i="1"/>
  <c r="G66" i="1"/>
  <c r="G65" i="1"/>
  <c r="F10" i="1"/>
  <c r="E10" i="1"/>
  <c r="G24" i="1"/>
  <c r="G79" i="1"/>
  <c r="G78" i="1"/>
  <c r="G77" i="1"/>
  <c r="G76" i="1"/>
  <c r="G75" i="1"/>
  <c r="F74" i="1"/>
  <c r="E74" i="1"/>
  <c r="G70" i="1"/>
  <c r="G56" i="1"/>
  <c r="G55" i="1"/>
  <c r="G42" i="1"/>
  <c r="G16" i="1"/>
  <c r="F81" i="1"/>
  <c r="E81" i="1"/>
  <c r="F59" i="1"/>
  <c r="E59" i="1"/>
  <c r="F45" i="1"/>
  <c r="E45" i="1"/>
  <c r="G53" i="1"/>
  <c r="G63" i="1"/>
  <c r="G61" i="1"/>
  <c r="G60" i="1"/>
  <c r="F26" i="1"/>
  <c r="E26" i="1"/>
  <c r="G74" i="1" l="1"/>
  <c r="G54" i="1"/>
  <c r="G67" i="1"/>
  <c r="G59" i="1"/>
  <c r="G25" i="1"/>
  <c r="G85" i="1"/>
  <c r="G83" i="1"/>
  <c r="G82" i="1"/>
  <c r="F80" i="1"/>
  <c r="E80" i="1"/>
  <c r="G73" i="1"/>
  <c r="G72" i="1"/>
  <c r="G71" i="1"/>
  <c r="G69" i="1"/>
  <c r="G68" i="1"/>
  <c r="G52" i="1"/>
  <c r="G51" i="1"/>
  <c r="G49" i="1"/>
  <c r="G48" i="1"/>
  <c r="G47" i="1"/>
  <c r="G46" i="1"/>
  <c r="G44" i="1"/>
  <c r="F41" i="1"/>
  <c r="F9" i="1" s="1"/>
  <c r="E41" i="1"/>
  <c r="E9" i="1" s="1"/>
  <c r="G40" i="1"/>
  <c r="G38" i="1"/>
  <c r="G37" i="1"/>
  <c r="G36" i="1"/>
  <c r="G35" i="1"/>
  <c r="G34" i="1"/>
  <c r="G33" i="1"/>
  <c r="G32" i="1"/>
  <c r="G31" i="1"/>
  <c r="G30" i="1"/>
  <c r="G29" i="1"/>
  <c r="G28" i="1"/>
  <c r="G27" i="1"/>
  <c r="G23" i="1"/>
  <c r="G22" i="1"/>
  <c r="G21" i="1"/>
  <c r="G20" i="1"/>
  <c r="G19" i="1"/>
  <c r="G18" i="1"/>
  <c r="G17" i="1"/>
  <c r="G15" i="1"/>
  <c r="G13" i="1"/>
  <c r="G12" i="1"/>
  <c r="G11" i="1"/>
  <c r="E88" i="1" l="1"/>
  <c r="G64" i="1"/>
  <c r="G81" i="1"/>
  <c r="G45" i="1"/>
  <c r="G41" i="1"/>
  <c r="G26" i="1"/>
  <c r="G10" i="1"/>
  <c r="G80" i="1"/>
  <c r="F88" i="1" l="1"/>
  <c r="G88" i="1" s="1"/>
  <c r="G9" i="1"/>
</calcChain>
</file>

<file path=xl/sharedStrings.xml><?xml version="1.0" encoding="utf-8"?>
<sst xmlns="http://schemas.openxmlformats.org/spreadsheetml/2006/main" count="117" uniqueCount="90">
  <si>
    <t>[zł]</t>
  </si>
  <si>
    <t>Dział</t>
  </si>
  <si>
    <t>Rozdział</t>
  </si>
  <si>
    <t>Paragraf</t>
  </si>
  <si>
    <t>Treść</t>
  </si>
  <si>
    <t>Plan</t>
  </si>
  <si>
    <t>Wykonanie</t>
  </si>
  <si>
    <t>Wskaźnik %
(kol.6/5)</t>
  </si>
  <si>
    <t>1</t>
  </si>
  <si>
    <t>2</t>
  </si>
  <si>
    <t>3</t>
  </si>
  <si>
    <t>4</t>
  </si>
  <si>
    <t>801</t>
  </si>
  <si>
    <t>Oświata i wychowanie</t>
  </si>
  <si>
    <t>80101</t>
  </si>
  <si>
    <t>Szkoły podstawowe</t>
  </si>
  <si>
    <t>4010
4040
4110
4120</t>
  </si>
  <si>
    <t>Wynagrodzenia i składki od nich naliczane.</t>
  </si>
  <si>
    <t>Opłaty z tytułu zakupu usług telekomunikacyjnych</t>
  </si>
  <si>
    <t>Podróże służbowe krajowe</t>
  </si>
  <si>
    <t>80104</t>
  </si>
  <si>
    <t>Przedszkola</t>
  </si>
  <si>
    <t>80146</t>
  </si>
  <si>
    <t>Dokształcanie i doskonalenie nauczycieli</t>
  </si>
  <si>
    <t>80148</t>
  </si>
  <si>
    <t>Stołówki szkolne i przedszkolne</t>
  </si>
  <si>
    <t>Realizacja zadań wymagających stosowania specjalnej organizacji nauki i metod pracy dla dzieci w przedszkolach, oddziałach przedszkolnych w szkołach podstawowych i innych formach wychowania przedszkolnego</t>
  </si>
  <si>
    <t>80150</t>
  </si>
  <si>
    <t>80195</t>
  </si>
  <si>
    <t>854</t>
  </si>
  <si>
    <t>Edukacyjna opieka wychowawcza</t>
  </si>
  <si>
    <t>85401</t>
  </si>
  <si>
    <t>Świetlice szkolne</t>
  </si>
  <si>
    <t>Razem:</t>
  </si>
  <si>
    <t>4010 4040 4110 4120</t>
  </si>
  <si>
    <t>4010
4040
4110</t>
  </si>
  <si>
    <t>Wydatki osobowe niezaliczone do wynagrodzeń:dodatki wiejskie</t>
  </si>
  <si>
    <t>Zakup usług zdrowotnych: badania profilaktyczne pracowników</t>
  </si>
  <si>
    <t>4010 4040
4170
4110
4120</t>
  </si>
  <si>
    <t>80149</t>
  </si>
  <si>
    <t xml:space="preserve">Realizacja zadań wymagających stosowania specjalnej organizacji nauki i metod pracy dla dzieci  w szkołach podstawowych </t>
  </si>
  <si>
    <t>Pozostała działalność</t>
  </si>
  <si>
    <t>4017 4019 4117 4119 4127 4129</t>
  </si>
  <si>
    <t>Zakup usług remontowych:naprawa drukarki laserowej</t>
  </si>
  <si>
    <t xml:space="preserve">Zakup energii: energia elektryczna </t>
  </si>
  <si>
    <t>Zakup  energii; energia elektryczna, woda</t>
  </si>
  <si>
    <t>80153</t>
  </si>
  <si>
    <t>Opłaty na rzecz budżetów jednostek samorzadu terytorialnego: opłaty za gospodarowanie odpadami komunalnymi</t>
  </si>
  <si>
    <t>4440</t>
  </si>
  <si>
    <t>4210</t>
  </si>
  <si>
    <t>Pozostałe odsetki</t>
  </si>
  <si>
    <t>Zakup materiałów i wyposażenia: dziennik zajęc świetlicy szkolnej</t>
  </si>
  <si>
    <t>Szkolenia pracowników niebędących członkami korpusu służby cywilnej: "Praca z uczniem ze spacjalnymi potrzebami edukacyjnymi,"Stosowanie metod oraz form organizacyjnych sprzyjających kształtowaniu i rozwijaniu i uczniów kompetencji kluczowych", "Wykorzystanie metod eksperymentu w dydaktyce dla nauczycieli przedmiotów przyrodniczych", "Korzystanie z zakupionych narzędzi TIK oraz włączenie narzędzi TIK do nauczania przedmiotowego".</t>
  </si>
  <si>
    <t>Zużycie energii: energia elektryczna, woda, gaz w butlach na stołówkę szkolną.</t>
  </si>
  <si>
    <t>Zakup  energii: energia elektryczna,woda, gaz w butlach na kuchnie przedszkolną.</t>
  </si>
  <si>
    <t>4240</t>
  </si>
  <si>
    <t xml:space="preserve">Zakup środków dydaktycznych i książek: lornetki, lupy, mikroskopy,zestaw preparatów mikroskopowych, taśma miernicza, stoper, termometr laboratoryjny, waga elektroniczna, waga szalkowa metalowa, kompas, barometr, wiatromierz, deszczomierz, zestaw aerometrów, zestaw siłomierzy, miernik uniwersalny, elektroskop, zestaw pałeczek do elektryzowania, przewodniki, izolatory, zestaw podstawowych obwodów elektrycznych, zestaw magnesów, pudełko z opiłkami ferromagnetycznymi,  magnes neodymowy, igła magnetyczna, zestaw soczewek, lustergo wklęsło-wypukłe, zestaw optyczny- mieszanie barw, zestaw cylindrów, latarki z żarówką z dużej mocy, ciśnieniomierz, przenośny zestaw do badania wody, naczynie/czerpak do pobierania wody, okulary ochronne, fartuch, rękawiczki lateksowe, czajnik elektryczny, kwasomierz glebowy,  deska do krojenia, statyw z wyposażeniem, modele: szkielety ryb, płaza, gada, ptaka, ssaka, plansza budowa kwiatu, chmur, obiegu wody w przyrodzie, grzyby trujące, plansza obrazująca zmysły człowieka,  przewodnik- rośliny i zwierzęta, apteczka z wyposażeniem, tace laboratoryjne, palnik spisytusowy, pipety, stojak do probówek, statywy bez wyposażenia, szczypce metalowe, waga laboratoryjna, probówki, zlewki różnej wielkości, bagietki, szalki Petriego, cylindry miarowe, lejek laboratoryjny, rozdzielacz, parowniczki, tryskawki, łapy do probówek, moździerz, kolba okrągłodenna, kolba stożkowa, sączki laboratoryjne, płyn do mycia naczyń, ręczniki papierowe, modele do budowy cząsteczek, dygestorium, mikroskopy terenowe, łyżeczki jednorazowe, kubeczki jednorazowe, skalpel, nozyczki, igły preparacyjne, pęsety, odczynniki, proste klucze do oznaczenia roślin, model serca, model skóry człowieka,wskaźnik laserowy, suwmiarki, palnik gazowy, siłomierze, zasilacz prądu stałego, miernik uniwersalny, generator von de Graffa,  izolowane przewody, sprężyny o różnym wspólczynniku sprężystości, rurka do demonstracji zjawiska konwekcji, maszyna elektrostatyczna, magnesy, statywy, GPS, kompas, atlasy, mapy, globusy, tellarium, liczydło dydaktyczne, okazy skał i minerałów, profile glebowe, tablica układ współrzędnych, przyrządy, zestawy do nauki rachunku prawdopodobieństwa, zestawy przyrządów do mierzenia jednostek i objętości, przyrząd do demonstracji powstawania brył obrotowych, siatki brył i figur geometrycznych, przybory tablicowe, bryły niereguralne, teleskop, wibrator logopedyczny program multimedialny Eduterapeutika logopedia, miultimedialny pakiet logopedyczny, walizka logopedyczna, logopedyczne zabawy, telewizor Panasonic DC-FZ82, magnetofon, notebook Dell Vostro, drukarka 3D, tablet Samsung Galaxy, kamera Sony, wózek na laptopy, projektor Viewsonic, ekran elektryczny, tablica interaktywna myBoard, wizualizes Aver, zestaw 32 pilotów ResponseCard LT, urządzenie wielofunkcyjne Brother.                             </t>
  </si>
  <si>
    <t>Wydatki osobowe niezaliczone do wynagrodzeń: dodatki wiejskie, woda dla pracowników,buty ochronne, odzież sportowa, buty sportowe, pomoc zdrowotna</t>
  </si>
  <si>
    <t>Wydatki osobowe niezaliczone do wynagrodzeń; dodatki wiejskie, woda dla pracowników,buty ochronne, pomoc zdrowotna</t>
  </si>
  <si>
    <t>Wydatki osobowe niezaliczone do wynagrodzeń: buty ochronne</t>
  </si>
  <si>
    <t>Zakup materiałów i wyposażenia: materiały szkoleniowe</t>
  </si>
  <si>
    <t>Zakup usług pozostałych:ścieki, wywóz szamba, przegląd gaśnic, usługa transportowa, sprawdzenie ciśnienia i wydajności wody w hydroforach, przegląd techniczny obiektów: przedszkola, placu zabaw, świadczenie usług IOD,kontrola przewodów kominowych.</t>
  </si>
  <si>
    <t>Zakup usług remontowych: naprawa zmywarki typu Fi60, sprawdzenie szczelności instalacji gazowej w budynku, obróbka kominów, założenie daszków, demontaż i montaż włazu dachowego, demontaż i montaż odgromienia, czyszczenie przewodów dymowych, sprawdzenie szczelności instalacji gazowej .</t>
  </si>
  <si>
    <t>Różne opłaty i składki: opłata za emisję pyłów do powietrza, koszty wynagrodzenia na rzecz pełnienia z wyboru funkcji Prezesa Zarządu Oddziału ZNP, ubezpieczenie sprzętu biurowego elektronicznego.</t>
  </si>
  <si>
    <t>Zapewnienie uczniom prawa do bezpłatnego dostępu do podręczników, materiałów edukacyjnych lub materiałów ćwiczeniowych</t>
  </si>
  <si>
    <t>Odpisy na zakładowy fundusz świadczeń socjalnych</t>
  </si>
  <si>
    <t>Zakup środków dydaktycznych i ksiązek: programy multimedialne Lekcjoteka język polski, Lekcjoteka Przyroda, Lekcjoteka Matematyka, multimedialne Pracownie Przedmiotowe Biologia, Lekcjoteka Historia i Społeczeństwo, oprogramowanie zdalne</t>
  </si>
  <si>
    <t>Zakup usług remontowych: rozbudowa i konserwacja systemu monitoringu CCTV, demontaż i montaż grzejnika z doprowadzeniem inst. co., usługi stolarskie- przeróbka mebli, sprawdzenie szczelności instalacji gazowej w budynku, czyszczenie przewodów dymowych, sprawdzenie szczelności instalacji gazowej naprawa dachu oraz renowacja kominów na budynku szkoły, naprawa projektora Benq,  naprawa dachu na sali gimnastycznej/ demontaż i montaż rynien i rur spustowych okuć gzymsu/ , naprawa daszku przed wejściem do szkoły/demontaż i montaż nowych blach i rynien/, zabudowa kabin z laminatu HPL.</t>
  </si>
  <si>
    <t>Zakup usług pozostałych: ścieki, usługi transportowe, LEX Prawo Oświatowe Optimum, usługa Formatowania Pł., usługa oklejania, opłaty abonamentoweRTV, znaczki pocztowe, usługi hostingowe, utrzymanie domeny, opłata za korzystanie z serwera e-świadectwa, przegląd ksera, wywóz gruzu, roczny dostęp Portal oświatowy, konfiguracja Office 365, wywóz nieczystości, wykonanie legitymacji służbowej nauczyciela, przegląd gaśnic, opłata za certyfikat do tokena sprawdzenie ciśnienia i wydajności wody w hydroforach, świadczenie usług IOD, kontrola przewodów kominowych, program antywirusowy, cięcie płyty HDF, oklejanie, przegląd techniczny przewodów kominowych wentylacyjnych, wykonanie pomiaru instalacji elektrycznej.</t>
  </si>
  <si>
    <t>Szkolenia pracowników niebędących członkami korpusu służby cywilnej:kurs w zakresie uzyskania kwalifikacji przy eksploatacji urzadzeń i instalacji cieplnych, szkolenie BHP.</t>
  </si>
  <si>
    <t>Zakup materiałów i wyposażenia:zakup opału, suszarka do rąk STREAM Flow Satin, dozownik do mydła, druki/ dziennik zajęć przedszkola/, art.elektryczne: oprawa RAST 2, świetlówka LED-22 szt, świetlówka 36W/865-100 szt/, pokrywa pojemnika miksera, środki czystości, druki/ dzienniki zajęć, kwitariusze przychodowe, karta kontowa ilościowo-wartościowa/ materiały do konserwacji i remontów w szkole oraz pozostałe wydatki niezbędne do funkcjonowania placówki: odkurzacz ZVC 427 HT JUPITER, worki INVEST, ssawka szczelinowa przedłużona 59 cm, okno PCV 2400/840, piasek do piaskownicy z ceryfikatem, paliwo do kosiarki, gaśnica proszkowa-3 szt, wąż parciany/strażak/30m, darba dekoral AKRYLIT, biurko Beat, szafka na pościel z przesuwanymi drzwiami, fotel Tomi-Skaj-2 szt, ogrzewacz wody 100l,paliwo do koszenia trawy, zżyny iglaste na opał, drzwi 2 szt, klamki, wkładka, dokumentacja z zakresu ODO, środki czystości, stół z basenem, wózek kelnerski, stół stalowy, Mini przyłbnica MP1, paliwo do koszenia trawy, zżyny iglaste na opał, drzwi 2 szt, klamki, wkładka, dokumentacja z zakresu ODO, środki czystości, stół z basenem, wózek kelnerski, stół stalowy,  zżyny iglaste na opał, drzwi 4 szt, klamki, wkładka, dokumentacja z zakresu ODO, środki czystości, stół z basenem, wózek kelnerski, stół stalowy, napełniacz z wylewką ,środki czystości, Niezbędnik Nauczyciela Przedszkola.</t>
  </si>
  <si>
    <t>Różne opłaty i składki: opłata za emisję pyłów do środowiska</t>
  </si>
  <si>
    <t>Zakup materiałów i wyposażenia: środki czystości, mikser Zelmer 481.4, druki/karta kontowa ilościowo-wartościowa, kwitariusz przychodowy/, części do naprawy maszyny do obierania ziemniaków: segmenty ścierne, podkładka gumowa, łożysko, pierścienie uszczelniające,art.malarskie: dekoral akryl-2,5l, CX-80 SILIKON 80ML-1 sztklamka, obrzeża, profil kwadratowy do przegrody w jadalni, rury, mufki, kolano, trójniki, zawory, łyżka wazowa 6 szt, stolnica, przew.YDY, puszki inst.zwykła, uchwyt kablowy, opaska kablowa, drzwi, grzejnik alum.50szt, wałek, pigment, Cu kolano, Cu mufa, tarcza listkowa, Cu czyścik do miedzi, cement, klej gipsowy, profil do glazury,tarcza 125x1,6 KLINGSPOR, zawias do drzwi wkręcony, pianka montażowa wężyk, drzwiczki rew. plast., pręt gwintowany, przedłużka mosiężna,paśma malarska, trójnik, klej mapei, rura PP25 Stabi 4m, rura PP20 Stabi 4m, rura ocynk 2", klej atlas, płyta G/K 12,5 1,2x2,6m, stół roboczy skręcany, bez blatu o wym. 1000x600x850mm, czajnik bezprzewodowy, art.na wyposażenie stołówki: okap - 3 szt, drzwi-1 szt, stolnica duża-2 szt, garnek wysoki-2 szt, garnek średni-2 szt, zestaw noży-1 szt, stół ze zlewem 2-kom. z półką 1000x600x850-1szt, taboret gazowy podwójny-1 szt, pojemnik termoizolacyjny-2 szt, termos stalowy z kranem-1 szt, termos stołowy z przyciskiem-10szt, patelnia uchylna elektryczna-1 szt, patelnia nieprzywierająca-2 szt, wózek kelnerski-1 szt, taca ekspozycyjna-15szt, warnik dwuściankowy-2 szt, wózek transportowy-1 szt, łyżka-156szt, widelec-156szt, nóż stołowy-156szt, łyżeczka do herbaty-156szt, szafka wisząca drzwi suwane 800x300x600mm-7 szt, kuchnia gazowa 6-palnikowa-1szt, szafka przelotowa drzwi skrzydłowe1000x50-2szt, stół centralny bez półki2800x800x850-1szt, stół centralny bez półki2000x800x850mm-1szt, stół przyścienny z półką1200x700x850mm-2szt, stół przyścienny drzwi skrzydłowe800x600x850mm,-5 szt, stół ze zlewem 1-kom.1000x600x850-1szt, talerz płytki-204szt, talerz głęboki-204szt, talerz płytki-204szt, umywalka kuchenna bezdotykowa-2szt, pojemnik na sztućce-4 częściowy-2szt, kubek- 204szt, płytki VENUS-118,5m2/, emulsja biała 10l - 4 szt, emul.biała-5l-1szt, emakol biały 0,9l-1 szt, śniezka 0,1l-1 szt, dulux absolute white biała 5 l-1 szt.</t>
  </si>
  <si>
    <t>Zakup usług remontowych: demontaż i montaż kanałów wentylacyjnych wyciągowych, montaż trzech okapów z blachy nierdzewnej.</t>
  </si>
  <si>
    <t>Zakup usług pozostałych:  ścieki, oklejanie, cięcie płyt meblowych.</t>
  </si>
  <si>
    <t>Wydatki na zakupy inwestycyjne jednostek budżetowych: piec konwekcyjno-parowy-1 szt, kocioł warzelny elektryczny-1 szt</t>
  </si>
  <si>
    <t>Zakup materiałów i wyposażenia: toner, papier ksero.</t>
  </si>
  <si>
    <t>Zakup materiałów i wyposażenia: artykuły do  naprawy drukarki: /folia FUZERA HP 2015, wałek dociskowy gum., uchwyt wałka dociskowego HP, toner LJ M-201/225/, Złoty abonament Optivum wariant III,poradnik"Finanse jednostek oświatowych i wychowawczych", artykuły do naprawy ksera: sprzęgło do rejestracji KM 1635, Poradnik Rachunkowości Budżetowej, Rachunkowość w oświacie, Ubezpieczenia i Prawo Pracy -poradniki, czajnik bezprzewodowy, segregatory, skoroszyty.</t>
  </si>
  <si>
    <t>Zakup środków dydaktycznych i książek: pomoce dydaktyczne dla dzieci z orzeczeniem o potrzebie kształcenia specjalnego</t>
  </si>
  <si>
    <t>Szkolenie:"Zarządzanie energią życiową jako profilaktyka stresu", "Działania dyrektora placówki w celu realizacji rozporządzenia MEN",Szk.Efektyna aktywacja ucznia w edukacji przedszkolnej w ujęciu nowych metod nauczania,:Szk.Depresja u dzieci i młodzieży, Szkolenie z aplikacji UONET+, Webinar.Trudny uczeń-wyzwanie dla najlepszych, Szk.Sprawdzenie z nadzoru pedagogicznego z uwzględnieniem wyników z nadzoru w okresie Covid-19, Webinarium.Zalecenia MEN dla dyrektorów szkół i placówek ze stref czerwonej i żółtej,Kprzygotowanie do wdrożenia w dydaktyce: kurs Office 365 online, pakiet 3 e-szkoleń, szkolenie z zakresu tworzenia stron www w Word Press.</t>
  </si>
  <si>
    <t>Dofinansowanie dokształcania zawodowego nauczycieli: studia podyplomowe: zarządzenie oświatą i dydaktyka przedsiębiorczości",  kurs języka angielskiego, studia podyplomowe"Edukacja wczesnoszkolna z językiem angielskim".</t>
  </si>
  <si>
    <t>Szkolenia pracowników niebędących członkami korpusu służby cywilnej: egzamin kwalifikacyjny na palacz co.</t>
  </si>
  <si>
    <t>Zakup usług pozostałych: przegląd ksera, abonament serwisowy na programy Kady-Płace i Księgowość Budżetowa.</t>
  </si>
  <si>
    <t>Zakup środków dydaktycznych i książek:podręczniki, materiały edukacyjne, materiały ćwiczeniowe.</t>
  </si>
  <si>
    <t>Zakup środków dydaktycznych i książek: pomoce dydaktyczne dla dzieci z orzeczeniem o potrzebie kształcenia specjalnego.</t>
  </si>
  <si>
    <t>Zakup środków dydaktycznych i książek: zakup zabawek do sal, wąż sensoryczny, dysk sensoryczny,.</t>
  </si>
  <si>
    <t>Zakup środków żywności: artykuły żywnościowe na stołówkę przedszkolną</t>
  </si>
  <si>
    <t xml:space="preserve">Zakup materiałów i wyposażenia: zakup opału-węgiel, gaz Propan CN 271112,  zakup druków /świadectwo szkolne, gilosze, dzienniki lekcyjne, dziennik zajęć, karta rowerowa, legitymacje szkolne/,  dostęp roczny do Portalu Oświatowego.pl, zrzyny sosnowe do rozpalenia w piecach, środki czystości, artykuły elektryczne: świetlówki 75 szt, złączki 12-tor.4mmSIMET-3 szt, taśma 2702PCV duża25m/, gaśnica proszkowa- 3 szt,  materiały do konserwacji i remontów oraz pozostałe wydatki niezbędne do funkcjonowania jednostki: lampa do projektora,elektryczny ogrzewacz wody, farba ceramiczna matowa, folia ochronna, taśma maskująca, teczka ozdobna-5 sztuk, uchwyt do szafek meblowych, blister kołek z hakiem, wiertło do betonu, 4 OX 85, dekoral emakol strong, śnieżka colorex, Vidaron lakier zewnętrzyny,  pędzel MR angielski, rękawice jednorazowe, fuga, planta miesz.gaz decoria, GEKO opona z dętką,  taśma maskująca niebieska, franpin płaski/ olejne 30MM, płaskownik 30 x 4 S235JR+AR- 0,0060 t, mieszanka argonowa, czujnik ruchu sufit, oprawa, szafa skrytkowa ubraniowa, ławka wolostojąca, klucz master 25A, suszarka do rąk STREAM Flow Satin, dozownik do mydła, płytki podłogowe do szatni, sprzęgło rejestracji KM1635 do naprawy ksera, blat różny, ftanol emal., rozcieńczalnik, piana whiteteQ śruba M 6x60, szczotki, ściernica do cięcia do naprawy wiertarki udarowej, drzwi, klamki, wkładki drzwiowe, klej atlas, urządzenie spawalnicze, rękawice nitrylowe, młot udarowy, okna PCV, cegła, cement, klej MAPEKLEJ, uchwyt do rury, pręt gwintowany, pianka montażowa, wężyk, taśma malarska, kołek sz. montaż, gips szpachlowy, tarcza 125x1 metal, listwa kablowa, drut żarzony 1,2, wkręt UNIX, profil przyścienny, profil sufitowy, płyta G/K 12,5 1,2x2,6m,  memrana fundamentowa PCV 30/30mb, styropian EPS DACH/PODŁOGA, klej do siatki, narożnik alum. perforowany, papier pł.gr. 120, wałek MOLTROPREN, GOLDBAND 30 kg, kostka klingspor ścierna 60-180, tulejka do zawiasu do szafy metalowej, żyłka do kosiarki, smar do przekładni, lina polipropylenowa, zacisk do linki, piła tartaczna do drewna 300*80T**30MM, UTP kat.5e U/UTP 4x2x05 NEKU 305m, profil kwadratowy 120x5 S235JR-0,0350t, paliwo do kosiarki, pieczątka, złączka GEBO AF 3"GZ, zawór kulowy 3", złączka GEBO IF 3" materiał na naprawę dachu, zżyny iglaste na opał, domestor, płyn czyszczący, meble do sali chemiczne, płyta meblowa, pompa WILO c.w.u., dokumentacja z zakresu ODO, kreda biała, grzejniki aluminiowe, artykuły na remont sali chemicznej, łazienki górnej,  umywalki 4 szt, baterie 4 szt, płytki, klej, zabudowa z laminatu kabiny wc, środki czystości, mini przyłbica MP1, Niezbędnik dyrektora-przepisy , automat spłukujący, kastra duża, śruba, elektrody, śruba zamkowa, wiertło beton,. kołek do wbijania, próbnik instalacji elektrycznej,wałek futrzany, rączka wałka/,mysz przewodowa M90 czarna-12 szt,termomentr bezdotykowy, art.do podwyższenia płotu na boisku/ płaskownik 50x6, 30x5, profil prostokątny, pr.elektroda rutylowo-celulozowa, tar. płaska, tarcza fibrowa do szlifowania/, uchwyt pod projektor, kabel HDMI-HDMI 3m,5m,adapter HDMI-HDMI złączka, wąż do hydroforu 20mb-1 szt, taśma miernicz stalowa-50m, remont pracowni 24/korytko kablowe 2m 13szt, przew.YDY, kołek szybki montaż, puszka inst.herm.kwadr.,złączka, pr.tarcza do cięcia, YATO szybkozłączka, celfast reparator, wkładka LOB z gałką, platfoniera KOBI, /, grabie 18-zębne oprawione, naprawa pracowni 11/ korytko kablowe 2m-7szt, wkręt do płyt, wtyczka kontowa z uchem, gniazdo wiszące-3 szt, śnieżka akryl-1 szt,przew.OMY-0,037KM, koszulka termokur-1 szt/, malowanie sali 22/farba dekoral 5l-2 szt, folia malarska-2 szt, taśma malarska-2 szt, zapas sznurkowy-1 szt/, art biurowe/ toner, tusz, koperta, korektory, papier ksero, segregator, marker wodoodporny, korektor, tusz do pieczątek, gąbka do białych tablic, taśma samoprzylepna/, dokumentacja z zakresu ODO, okucia do kabin WC - blokada, dmuchawa wielofunkcyjna do liści, kreda biała 100lasek 10 opakowań,  router TP-LINK, laminator, folia laminacyjna, dysk przenoścny zewnętrzny, oprawa twarda protokołów A4, Mini Przyłbica MP1, wkrętarka sieciowa 230v, bity do wkrętarki,, materiał na naprawę i renowację dachu, zżyny iglaste na opał, domestor, płyn czyszczący, sprzęt i oprogramowanie komputerowe, meble do sali chemiczne, płyta meblowa, pompa WILO c.w.u., dokumentacja z zakresu ODO, kreda biała, grzejniki aluminiowe, artykuły na remont sali chemicznej, łazienki górnej,  umywalki 4 szt, baterie 4 szt, syfon umywalkowy butelkowy-4 szt płytki, klej, zabudowa z laminatu HPL kabiny wc, środki czystości, mini przyłbica MP1, Niezbędnik dyrektora-przepisy, automat spłukujący, papierowe torebki filtracyjne, szlifierka kontowa, płyta HDF, art.do malowania sali 39/ dekoral emakol, śnieżka emul., ftanolan emal., dekoral emakol,/, art.szatnia chłopców/ tynk akrylowy kolor, grunt podtynkowy, art.do rem.sali chemicznej/ grzejnik aluminiowy, rura kanal., kolano kanal.,uchwyt do rury 8" z gumą, pianka montazowa, zawór grzej., przedłuzka mosiężna, wspornik grzejnika gięty biały, mufka 1/2" ocynk, rura twarda 15x1.0, zawór grzej.1/2 śrub.,kolano oc 1/2" nyplowe/, automat spłukujący, </t>
  </si>
  <si>
    <t>WYKONANIE  WYDATKÓW W PLACÓWKACH OŚWIATOWYCH NA DZIEŃ 31.12.2020 R.</t>
  </si>
  <si>
    <t>Załącznik nr 2a do Zarządzenia Wójta Gminy Rusiec
nr 21/2021 z dnia 30.03.2021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</si>
</sst>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z_ł"/>
    <numFmt numFmtId="165" formatCode="#,##0.000"/>
  </numFmts>
  <fonts count="14" x14ac:knownFonts="1">
    <font>
      <sz val="8"/>
      <color indexed="8"/>
      <name val="Arial"/>
      <charset val="204"/>
    </font>
    <font>
      <sz val="10"/>
      <color indexed="8"/>
      <name val="Arial"/>
      <family val="2"/>
      <charset val="238"/>
    </font>
    <font>
      <sz val="10"/>
      <color indexed="8"/>
      <name val="Arial"/>
      <family val="2"/>
      <charset val="238"/>
    </font>
    <font>
      <b/>
      <sz val="10"/>
      <color indexed="8"/>
      <name val="Arial"/>
      <family val="2"/>
      <charset val="238"/>
    </font>
    <font>
      <sz val="12"/>
      <color indexed="8"/>
      <name val="Arial"/>
      <family val="2"/>
      <charset val="238"/>
    </font>
    <font>
      <sz val="14"/>
      <color indexed="8"/>
      <name val="Arial"/>
      <family val="2"/>
      <charset val="238"/>
    </font>
    <font>
      <b/>
      <sz val="9"/>
      <color indexed="8"/>
      <name val="Arial"/>
      <family val="2"/>
      <charset val="238"/>
    </font>
    <font>
      <b/>
      <sz val="10"/>
      <color indexed="8"/>
      <name val="Times New Roman"/>
      <family val="1"/>
      <charset val="238"/>
    </font>
    <font>
      <sz val="9"/>
      <color indexed="8"/>
      <name val="Arial"/>
      <family val="2"/>
      <charset val="238"/>
    </font>
    <font>
      <b/>
      <sz val="8"/>
      <color indexed="8"/>
      <name val="Arial"/>
      <family val="2"/>
      <charset val="238"/>
    </font>
    <font>
      <sz val="8"/>
      <color indexed="8"/>
      <name val="Arial"/>
      <family val="2"/>
      <charset val="238"/>
    </font>
    <font>
      <sz val="6"/>
      <color indexed="8"/>
      <name val="Arial"/>
      <family val="2"/>
      <charset val="238"/>
    </font>
    <font>
      <sz val="10"/>
      <color indexed="8"/>
      <name val="Times New Roman"/>
      <family val="1"/>
      <charset val="238"/>
    </font>
    <font>
      <b/>
      <sz val="12"/>
      <color indexed="8"/>
      <name val="Arial"/>
      <family val="2"/>
      <charset val="238"/>
    </font>
  </fonts>
  <fills count="8">
    <fill>
      <patternFill patternType="none"/>
    </fill>
    <fill>
      <patternFill patternType="gray125"/>
    </fill>
    <fill>
      <patternFill patternType="solid">
        <fgColor indexed="9"/>
        <bgColor indexed="0"/>
      </patternFill>
    </fill>
    <fill>
      <patternFill patternType="solid">
        <fgColor theme="4" tint="0.59999389629810485"/>
        <bgColor indexed="0"/>
      </patternFill>
    </fill>
    <fill>
      <patternFill patternType="solid">
        <fgColor rgb="FFFFFFCC"/>
        <bgColor indexed="0"/>
      </patternFill>
    </fill>
    <fill>
      <patternFill patternType="solid">
        <fgColor theme="0"/>
        <bgColor indexed="0"/>
      </patternFill>
    </fill>
    <fill>
      <patternFill patternType="solid">
        <fgColor theme="9" tint="0.59999389629810485"/>
        <bgColor indexed="0"/>
      </patternFill>
    </fill>
    <fill>
      <patternFill patternType="solid">
        <fgColor theme="7" tint="0.79998168889431442"/>
        <bgColor indexed="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pplyNumberFormat="0" applyFill="0" applyBorder="0" applyAlignment="0" applyProtection="0">
      <alignment vertical="top"/>
    </xf>
  </cellStyleXfs>
  <cellXfs count="66">
    <xf numFmtId="0" fontId="0" fillId="0" borderId="0" xfId="0" applyAlignment="1"/>
    <xf numFmtId="164" fontId="1" fillId="0" borderId="0" xfId="0" applyNumberFormat="1" applyFont="1" applyFill="1" applyBorder="1" applyAlignment="1" applyProtection="1">
      <alignment horizontal="right" vertical="center"/>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wrapText="1"/>
      <protection locked="0"/>
    </xf>
    <xf numFmtId="4" fontId="1"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left"/>
      <protection locked="0"/>
    </xf>
    <xf numFmtId="0" fontId="2"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justify" vertical="justify" wrapText="1"/>
      <protection locked="0"/>
    </xf>
    <xf numFmtId="49" fontId="3" fillId="4"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left" vertical="justify" wrapText="1"/>
      <protection locked="0"/>
    </xf>
    <xf numFmtId="49" fontId="1" fillId="2" borderId="1" xfId="0" applyNumberFormat="1" applyFont="1" applyFill="1" applyBorder="1" applyAlignment="1" applyProtection="1">
      <alignment horizontal="center" vertical="center" wrapText="1"/>
      <protection locked="0"/>
    </xf>
    <xf numFmtId="4" fontId="2" fillId="2" borderId="1" xfId="0" applyNumberFormat="1" applyFont="1" applyFill="1" applyBorder="1" applyAlignment="1" applyProtection="1">
      <alignment horizontal="right" vertical="center" wrapText="1"/>
      <protection locked="0"/>
    </xf>
    <xf numFmtId="10" fontId="2" fillId="5" borderId="1" xfId="0" applyNumberFormat="1" applyFont="1" applyFill="1" applyBorder="1" applyAlignment="1" applyProtection="1">
      <alignment horizontal="right" vertical="center" wrapText="1"/>
      <protection locked="0"/>
    </xf>
    <xf numFmtId="49" fontId="3"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4" fontId="3" fillId="2"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left" vertical="center" wrapText="1"/>
      <protection locked="0"/>
    </xf>
    <xf numFmtId="4" fontId="3" fillId="3" borderId="1" xfId="0" applyNumberFormat="1" applyFont="1" applyFill="1" applyBorder="1" applyAlignment="1" applyProtection="1">
      <alignment horizontal="right" vertical="center" wrapText="1"/>
      <protection locked="0"/>
    </xf>
    <xf numFmtId="10" fontId="2" fillId="3" borderId="1" xfId="0" applyNumberFormat="1" applyFont="1" applyFill="1" applyBorder="1" applyAlignment="1" applyProtection="1">
      <alignment horizontal="right" vertical="center" wrapText="1"/>
      <protection locked="0"/>
    </xf>
    <xf numFmtId="49" fontId="3" fillId="4" borderId="1" xfId="0" applyNumberFormat="1" applyFont="1" applyFill="1" applyBorder="1" applyAlignment="1" applyProtection="1">
      <alignment horizontal="left" vertical="center" wrapText="1"/>
      <protection locked="0"/>
    </xf>
    <xf numFmtId="4" fontId="3" fillId="4" borderId="1" xfId="0" applyNumberFormat="1" applyFont="1" applyFill="1" applyBorder="1" applyAlignment="1" applyProtection="1">
      <alignment horizontal="right" vertical="center" wrapText="1"/>
      <protection locked="0"/>
    </xf>
    <xf numFmtId="10" fontId="3" fillId="4" borderId="1" xfId="0" applyNumberFormat="1" applyFont="1" applyFill="1" applyBorder="1" applyAlignment="1" applyProtection="1">
      <alignment horizontal="right" vertical="center" wrapText="1"/>
      <protection locked="0"/>
    </xf>
    <xf numFmtId="49" fontId="2" fillId="5"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justify" wrapText="1"/>
      <protection locked="0"/>
    </xf>
    <xf numFmtId="49" fontId="2" fillId="2" borderId="1" xfId="0" applyNumberFormat="1" applyFont="1" applyFill="1" applyBorder="1" applyAlignment="1" applyProtection="1">
      <alignment horizontal="justify" vertical="justify"/>
      <protection locked="0"/>
    </xf>
    <xf numFmtId="0" fontId="11" fillId="2" borderId="1" xfId="0" applyNumberFormat="1" applyFont="1" applyFill="1" applyBorder="1" applyAlignment="1" applyProtection="1">
      <alignment horizontal="left" vertical="justify" wrapText="1"/>
      <protection locked="0"/>
    </xf>
    <xf numFmtId="0" fontId="1" fillId="2" borderId="1" xfId="0" applyNumberFormat="1" applyFont="1" applyFill="1" applyBorder="1" applyAlignment="1" applyProtection="1">
      <alignment horizontal="left" vertical="justify" wrapText="1"/>
      <protection locked="0"/>
    </xf>
    <xf numFmtId="0" fontId="1" fillId="2" borderId="1" xfId="0" applyNumberFormat="1" applyFont="1" applyFill="1" applyBorder="1" applyAlignment="1" applyProtection="1">
      <alignment horizontal="justify" vertical="justify" wrapText="1"/>
      <protection locked="0"/>
    </xf>
    <xf numFmtId="0" fontId="8" fillId="2" borderId="1" xfId="0" applyNumberFormat="1" applyFont="1" applyFill="1" applyBorder="1" applyAlignment="1" applyProtection="1">
      <alignment horizontal="justify" vertical="justify" wrapText="1"/>
      <protection locked="0"/>
    </xf>
    <xf numFmtId="49" fontId="2" fillId="2" borderId="1" xfId="0" applyNumberFormat="1" applyFont="1" applyFill="1" applyBorder="1" applyAlignment="1" applyProtection="1">
      <alignment horizontal="justify" vertical="justify" wrapText="1"/>
      <protection locked="0"/>
    </xf>
    <xf numFmtId="49" fontId="3" fillId="4" borderId="1" xfId="0" applyNumberFormat="1" applyFont="1" applyFill="1" applyBorder="1" applyAlignment="1" applyProtection="1">
      <alignment horizontal="justify" vertical="justify" wrapText="1"/>
      <protection locked="0"/>
    </xf>
    <xf numFmtId="0" fontId="8" fillId="2" borderId="1" xfId="0" applyNumberFormat="1" applyFont="1" applyFill="1" applyBorder="1" applyAlignment="1" applyProtection="1">
      <alignment horizontal="left" vertical="justify" wrapText="1"/>
      <protection locked="0"/>
    </xf>
    <xf numFmtId="164" fontId="1" fillId="0" borderId="1" xfId="0" applyNumberFormat="1" applyFont="1" applyFill="1" applyBorder="1" applyAlignment="1" applyProtection="1">
      <alignment horizontal="justify" vertical="justify" wrapText="1"/>
      <protection locked="0"/>
    </xf>
    <xf numFmtId="0" fontId="10" fillId="2" borderId="1" xfId="0" applyNumberFormat="1" applyFont="1" applyFill="1" applyBorder="1" applyAlignment="1" applyProtection="1">
      <alignment horizontal="justify" vertical="justify" wrapText="1"/>
      <protection locked="0"/>
    </xf>
    <xf numFmtId="49" fontId="9" fillId="4" borderId="1" xfId="0" applyNumberFormat="1" applyFont="1" applyFill="1" applyBorder="1" applyAlignment="1" applyProtection="1">
      <alignment horizontal="justify" vertical="justify" wrapText="1"/>
      <protection locked="0"/>
    </xf>
    <xf numFmtId="49" fontId="3" fillId="7" borderId="1" xfId="0" applyNumberFormat="1" applyFont="1" applyFill="1" applyBorder="1" applyAlignment="1" applyProtection="1">
      <alignment horizontal="center" vertical="center" wrapText="1"/>
      <protection locked="0"/>
    </xf>
    <xf numFmtId="49" fontId="9" fillId="7" borderId="1" xfId="0" applyNumberFormat="1" applyFont="1" applyFill="1" applyBorder="1" applyAlignment="1" applyProtection="1">
      <alignment horizontal="justify" vertical="justify" wrapText="1"/>
      <protection locked="0"/>
    </xf>
    <xf numFmtId="4" fontId="3" fillId="7" borderId="1" xfId="0" applyNumberFormat="1" applyFont="1" applyFill="1" applyBorder="1" applyAlignment="1" applyProtection="1">
      <alignment horizontal="right" vertical="center" wrapText="1"/>
      <protection locked="0"/>
    </xf>
    <xf numFmtId="10" fontId="3" fillId="7" borderId="1" xfId="0" applyNumberFormat="1" applyFont="1" applyFill="1" applyBorder="1" applyAlignment="1" applyProtection="1">
      <alignment horizontal="right" vertical="center" wrapText="1"/>
      <protection locked="0"/>
    </xf>
    <xf numFmtId="49" fontId="2" fillId="2" borderId="1" xfId="0" applyNumberFormat="1" applyFont="1" applyFill="1" applyBorder="1" applyAlignment="1" applyProtection="1">
      <alignment horizontal="justify" vertical="center" wrapText="1"/>
      <protection locked="0"/>
    </xf>
    <xf numFmtId="0" fontId="11" fillId="2" borderId="1" xfId="0" applyNumberFormat="1" applyFont="1" applyFill="1" applyBorder="1" applyAlignment="1" applyProtection="1">
      <alignment horizontal="justify" vertical="justify" wrapText="1"/>
      <protection locked="0"/>
    </xf>
    <xf numFmtId="49" fontId="3" fillId="3" borderId="1" xfId="0" applyNumberFormat="1" applyFont="1" applyFill="1" applyBorder="1" applyAlignment="1" applyProtection="1">
      <alignment horizontal="justify" vertical="justify" wrapText="1"/>
      <protection locked="0"/>
    </xf>
    <xf numFmtId="0" fontId="1" fillId="0" borderId="1" xfId="0" applyNumberFormat="1" applyFont="1" applyFill="1" applyBorder="1" applyAlignment="1" applyProtection="1">
      <alignment horizontal="left"/>
      <protection locked="0"/>
    </xf>
    <xf numFmtId="10" fontId="1" fillId="0" borderId="1" xfId="0" applyNumberFormat="1" applyFont="1" applyFill="1" applyBorder="1" applyAlignment="1" applyProtection="1">
      <alignment horizontal="left"/>
      <protection locked="0"/>
    </xf>
    <xf numFmtId="4" fontId="6" fillId="6" borderId="1" xfId="0" applyNumberFormat="1" applyFont="1" applyFill="1" applyBorder="1" applyAlignment="1" applyProtection="1">
      <alignment horizontal="right" vertical="center" wrapText="1"/>
      <protection locked="0"/>
    </xf>
    <xf numFmtId="10" fontId="6" fillId="6" borderId="1" xfId="0" applyNumberFormat="1" applyFont="1" applyFill="1" applyBorder="1" applyAlignment="1" applyProtection="1">
      <alignment horizontal="right" vertical="center" wrapText="1"/>
      <protection locked="0"/>
    </xf>
    <xf numFmtId="49" fontId="1" fillId="2" borderId="2" xfId="0" applyNumberFormat="1" applyFont="1" applyFill="1" applyBorder="1" applyAlignment="1" applyProtection="1">
      <alignment horizontal="left" vertical="top" wrapText="1"/>
      <protection locked="0"/>
    </xf>
    <xf numFmtId="49" fontId="2" fillId="2" borderId="2" xfId="0" applyNumberFormat="1" applyFont="1" applyFill="1" applyBorder="1" applyAlignment="1" applyProtection="1">
      <alignment horizontal="right" vertical="center" wrapText="1"/>
      <protection locked="0"/>
    </xf>
    <xf numFmtId="49" fontId="13" fillId="2" borderId="0" xfId="0" applyNumberFormat="1" applyFont="1" applyFill="1" applyBorder="1" applyAlignment="1" applyProtection="1">
      <alignment horizontal="center" vertical="top" wrapText="1"/>
      <protection locked="0"/>
    </xf>
    <xf numFmtId="0" fontId="13" fillId="0" borderId="0" xfId="0" applyFont="1" applyBorder="1" applyAlignment="1">
      <alignment horizontal="center" wrapText="1"/>
    </xf>
    <xf numFmtId="0" fontId="1"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pplyProtection="1">
      <alignment horizontal="right" vertical="center" wrapText="1"/>
      <protection locked="0"/>
    </xf>
    <xf numFmtId="49" fontId="1" fillId="2" borderId="2" xfId="0" applyNumberFormat="1" applyFont="1" applyFill="1" applyBorder="1" applyAlignment="1" applyProtection="1">
      <alignment horizontal="left" vertical="top" wrapText="1"/>
      <protection locked="0"/>
    </xf>
    <xf numFmtId="49" fontId="4" fillId="2"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left"/>
      <protection locked="0"/>
    </xf>
    <xf numFmtId="49" fontId="3" fillId="2" borderId="1" xfId="0" applyNumberFormat="1" applyFont="1" applyFill="1" applyBorder="1" applyAlignment="1" applyProtection="1">
      <alignment horizontal="right" vertical="center" wrapText="1"/>
      <protection locked="0"/>
    </xf>
    <xf numFmtId="49" fontId="2" fillId="2" borderId="1"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13" fillId="2" borderId="0" xfId="0" applyNumberFormat="1" applyFont="1" applyFill="1" applyBorder="1" applyAlignment="1" applyProtection="1">
      <alignment horizontal="center" vertical="top" wrapText="1"/>
      <protection locked="0"/>
    </xf>
    <xf numFmtId="0" fontId="13" fillId="0" borderId="0" xfId="0" applyFont="1" applyBorder="1" applyAlignment="1">
      <alignment horizontal="center" wrapText="1"/>
    </xf>
    <xf numFmtId="49" fontId="0" fillId="2" borderId="0" xfId="0" applyNumberFormat="1" applyFill="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3"/>
  <sheetViews>
    <sheetView showGridLines="0" tabSelected="1" zoomScaleNormal="100" workbookViewId="0">
      <selection activeCell="D13" sqref="D13"/>
    </sheetView>
  </sheetViews>
  <sheetFormatPr defaultRowHeight="12.75" x14ac:dyDescent="0.2"/>
  <cols>
    <col min="1" max="1" width="7" style="2" customWidth="1"/>
    <col min="2" max="2" width="9" style="2" customWidth="1"/>
    <col min="3" max="3" width="9.33203125" style="3" customWidth="1"/>
    <col min="4" max="4" width="77.33203125" style="2" customWidth="1"/>
    <col min="5" max="7" width="14.83203125" style="4" customWidth="1"/>
    <col min="8" max="8" width="14.83203125" style="1" customWidth="1"/>
    <col min="9" max="16384" width="9.33203125" style="2"/>
  </cols>
  <sheetData>
    <row r="1" spans="1:7" ht="4.5" customHeight="1" x14ac:dyDescent="0.25">
      <c r="A1" s="5"/>
    </row>
    <row r="2" spans="1:7" ht="18" hidden="1" x14ac:dyDescent="0.25">
      <c r="A2" s="5"/>
    </row>
    <row r="3" spans="1:7" s="1" customFormat="1" ht="39" customHeight="1" x14ac:dyDescent="0.2">
      <c r="A3" s="55" t="s">
        <v>89</v>
      </c>
      <c r="B3" s="56"/>
      <c r="C3" s="56"/>
      <c r="D3" s="56"/>
      <c r="E3" s="56"/>
      <c r="F3" s="56"/>
      <c r="G3" s="56"/>
    </row>
    <row r="4" spans="1:7" s="1" customFormat="1" hidden="1" x14ac:dyDescent="0.2">
      <c r="A4" s="57"/>
      <c r="B4" s="57"/>
      <c r="C4" s="57"/>
      <c r="D4" s="57"/>
      <c r="E4" s="57"/>
      <c r="F4" s="50"/>
      <c r="G4" s="51" t="s">
        <v>0</v>
      </c>
    </row>
    <row r="5" spans="1:7" s="1" customFormat="1" ht="15.75" x14ac:dyDescent="0.25">
      <c r="A5" s="63" t="s">
        <v>88</v>
      </c>
      <c r="B5" s="64"/>
      <c r="C5" s="64"/>
      <c r="D5" s="64"/>
      <c r="E5" s="64"/>
      <c r="F5" s="64"/>
      <c r="G5" s="64"/>
    </row>
    <row r="6" spans="1:7" s="1" customFormat="1" ht="15.75" x14ac:dyDescent="0.25">
      <c r="A6" s="52"/>
      <c r="B6" s="53"/>
      <c r="C6" s="53"/>
      <c r="D6" s="53"/>
      <c r="E6" s="53"/>
      <c r="F6" s="53"/>
      <c r="G6" s="53"/>
    </row>
    <row r="7" spans="1:7" s="1" customFormat="1" ht="25.5" x14ac:dyDescent="0.2">
      <c r="A7" s="14" t="s">
        <v>1</v>
      </c>
      <c r="B7" s="15" t="s">
        <v>2</v>
      </c>
      <c r="C7" s="15" t="s">
        <v>3</v>
      </c>
      <c r="D7" s="14" t="s">
        <v>4</v>
      </c>
      <c r="E7" s="16" t="s">
        <v>5</v>
      </c>
      <c r="F7" s="17" t="s">
        <v>6</v>
      </c>
      <c r="G7" s="17" t="s">
        <v>7</v>
      </c>
    </row>
    <row r="8" spans="1:7" s="1" customFormat="1" x14ac:dyDescent="0.2">
      <c r="A8" s="14" t="s">
        <v>8</v>
      </c>
      <c r="B8" s="14" t="s">
        <v>9</v>
      </c>
      <c r="C8" s="14" t="s">
        <v>10</v>
      </c>
      <c r="D8" s="14" t="s">
        <v>11</v>
      </c>
      <c r="E8" s="18">
        <v>5</v>
      </c>
      <c r="F8" s="18">
        <v>6</v>
      </c>
      <c r="G8" s="18"/>
    </row>
    <row r="9" spans="1:7" s="1" customFormat="1" ht="17.100000000000001" customHeight="1" x14ac:dyDescent="0.2">
      <c r="A9" s="19" t="s">
        <v>12</v>
      </c>
      <c r="B9" s="19"/>
      <c r="C9" s="19"/>
      <c r="D9" s="20" t="s">
        <v>13</v>
      </c>
      <c r="E9" s="21">
        <f>E10+E26+E41+E45+E54+E74+E59+E64+E67</f>
        <v>7780755.9999999991</v>
      </c>
      <c r="F9" s="21">
        <f>F10+F26+F41+F45+F54+F74+F59+F64+F67</f>
        <v>7726492.0500000007</v>
      </c>
      <c r="G9" s="22">
        <f>F9/E9</f>
        <v>0.99302587691992938</v>
      </c>
    </row>
    <row r="10" spans="1:7" s="1" customFormat="1" ht="17.100000000000001" customHeight="1" x14ac:dyDescent="0.2">
      <c r="A10" s="9"/>
      <c r="B10" s="8" t="s">
        <v>14</v>
      </c>
      <c r="C10" s="8"/>
      <c r="D10" s="23" t="s">
        <v>15</v>
      </c>
      <c r="E10" s="24">
        <f>SUM(E11:E25)</f>
        <v>4450231.88</v>
      </c>
      <c r="F10" s="24">
        <f>SUM(F11:F25)</f>
        <v>4450221.3600000003</v>
      </c>
      <c r="G10" s="25">
        <f>F10/E10</f>
        <v>0.99999763607823522</v>
      </c>
    </row>
    <row r="11" spans="1:7" s="1" customFormat="1" ht="38.25" customHeight="1" x14ac:dyDescent="0.2">
      <c r="A11" s="9"/>
      <c r="B11" s="26"/>
      <c r="C11" s="6">
        <v>3020</v>
      </c>
      <c r="D11" s="27" t="s">
        <v>57</v>
      </c>
      <c r="E11" s="12">
        <v>179501</v>
      </c>
      <c r="F11" s="12">
        <v>179500.56</v>
      </c>
      <c r="G11" s="13">
        <f>F11/E11</f>
        <v>0.99999754876017399</v>
      </c>
    </row>
    <row r="12" spans="1:7" s="1" customFormat="1" ht="69.75" customHeight="1" x14ac:dyDescent="0.2">
      <c r="A12" s="9"/>
      <c r="B12" s="26"/>
      <c r="C12" s="11" t="s">
        <v>38</v>
      </c>
      <c r="D12" s="28" t="s">
        <v>17</v>
      </c>
      <c r="E12" s="12">
        <v>3705930</v>
      </c>
      <c r="F12" s="12">
        <v>3705927.8</v>
      </c>
      <c r="G12" s="13">
        <f t="shared" ref="G12:G22" si="0">F12/E12</f>
        <v>0.99999940635683882</v>
      </c>
    </row>
    <row r="13" spans="1:7" s="1" customFormat="1" ht="409.5" customHeight="1" x14ac:dyDescent="0.2">
      <c r="A13" s="9"/>
      <c r="B13" s="26"/>
      <c r="C13" s="6">
        <v>4210</v>
      </c>
      <c r="D13" s="29" t="s">
        <v>87</v>
      </c>
      <c r="E13" s="12">
        <v>217688.88</v>
      </c>
      <c r="F13" s="12">
        <v>217688.19</v>
      </c>
      <c r="G13" s="13">
        <f t="shared" si="0"/>
        <v>0.99999683033878439</v>
      </c>
    </row>
    <row r="14" spans="1:7" s="1" customFormat="1" ht="39" customHeight="1" x14ac:dyDescent="0.2">
      <c r="A14" s="9"/>
      <c r="B14" s="26"/>
      <c r="C14" s="6">
        <v>4240</v>
      </c>
      <c r="D14" s="30" t="s">
        <v>66</v>
      </c>
      <c r="E14" s="12">
        <v>4943</v>
      </c>
      <c r="F14" s="12">
        <v>4942.5</v>
      </c>
      <c r="G14" s="13">
        <f t="shared" si="0"/>
        <v>0.99989884685413721</v>
      </c>
    </row>
    <row r="15" spans="1:7" s="1" customFormat="1" ht="18" customHeight="1" x14ac:dyDescent="0.2">
      <c r="A15" s="9"/>
      <c r="B15" s="26"/>
      <c r="C15" s="6">
        <v>4260</v>
      </c>
      <c r="D15" s="7" t="s">
        <v>45</v>
      </c>
      <c r="E15" s="12">
        <v>38611</v>
      </c>
      <c r="F15" s="12">
        <v>38610.68</v>
      </c>
      <c r="G15" s="13">
        <f t="shared" si="0"/>
        <v>0.99999171220636607</v>
      </c>
    </row>
    <row r="16" spans="1:7" s="1" customFormat="1" ht="118.5" customHeight="1" x14ac:dyDescent="0.2">
      <c r="A16" s="9"/>
      <c r="B16" s="26"/>
      <c r="C16" s="6">
        <v>4270</v>
      </c>
      <c r="D16" s="31" t="s">
        <v>67</v>
      </c>
      <c r="E16" s="12">
        <v>70574</v>
      </c>
      <c r="F16" s="12">
        <v>70573.3</v>
      </c>
      <c r="G16" s="13">
        <f t="shared" si="0"/>
        <v>0.99999008133306888</v>
      </c>
    </row>
    <row r="17" spans="1:7" s="1" customFormat="1" ht="17.100000000000001" customHeight="1" x14ac:dyDescent="0.2">
      <c r="A17" s="9"/>
      <c r="B17" s="26"/>
      <c r="C17" s="6">
        <v>4280</v>
      </c>
      <c r="D17" s="7" t="s">
        <v>37</v>
      </c>
      <c r="E17" s="12">
        <v>741</v>
      </c>
      <c r="F17" s="12">
        <v>741</v>
      </c>
      <c r="G17" s="13">
        <f t="shared" si="0"/>
        <v>1</v>
      </c>
    </row>
    <row r="18" spans="1:7" s="1" customFormat="1" ht="120" x14ac:dyDescent="0.2">
      <c r="A18" s="9"/>
      <c r="B18" s="26"/>
      <c r="C18" s="6">
        <v>4300</v>
      </c>
      <c r="D18" s="32" t="s">
        <v>68</v>
      </c>
      <c r="E18" s="12">
        <v>18704</v>
      </c>
      <c r="F18" s="12">
        <v>18703.55</v>
      </c>
      <c r="G18" s="13">
        <f t="shared" si="0"/>
        <v>0.99997594097519238</v>
      </c>
    </row>
    <row r="19" spans="1:7" s="1" customFormat="1" ht="17.100000000000001" customHeight="1" x14ac:dyDescent="0.2">
      <c r="A19" s="9"/>
      <c r="B19" s="26"/>
      <c r="C19" s="6">
        <v>4360</v>
      </c>
      <c r="D19" s="33" t="s">
        <v>18</v>
      </c>
      <c r="E19" s="12">
        <v>4705</v>
      </c>
      <c r="F19" s="12">
        <v>4703.7</v>
      </c>
      <c r="G19" s="13">
        <f t="shared" si="0"/>
        <v>0.99972369819341123</v>
      </c>
    </row>
    <row r="20" spans="1:7" s="1" customFormat="1" x14ac:dyDescent="0.2">
      <c r="A20" s="9"/>
      <c r="B20" s="26"/>
      <c r="C20" s="6">
        <v>4410</v>
      </c>
      <c r="D20" s="33" t="s">
        <v>19</v>
      </c>
      <c r="E20" s="12">
        <v>897</v>
      </c>
      <c r="F20" s="12">
        <v>895.91</v>
      </c>
      <c r="G20" s="13">
        <f t="shared" si="0"/>
        <v>0.99878483835005571</v>
      </c>
    </row>
    <row r="21" spans="1:7" s="1" customFormat="1" ht="38.25" x14ac:dyDescent="0.2">
      <c r="A21" s="9"/>
      <c r="B21" s="26"/>
      <c r="C21" s="6">
        <v>4430</v>
      </c>
      <c r="D21" s="27" t="s">
        <v>63</v>
      </c>
      <c r="E21" s="12">
        <v>7517</v>
      </c>
      <c r="F21" s="12">
        <v>7516.49</v>
      </c>
      <c r="G21" s="13">
        <f t="shared" si="0"/>
        <v>0.99993215378475453</v>
      </c>
    </row>
    <row r="22" spans="1:7" s="1" customFormat="1" x14ac:dyDescent="0.2">
      <c r="A22" s="9"/>
      <c r="B22" s="26"/>
      <c r="C22" s="6">
        <v>4440</v>
      </c>
      <c r="D22" s="7" t="s">
        <v>65</v>
      </c>
      <c r="E22" s="12">
        <v>197557</v>
      </c>
      <c r="F22" s="12">
        <v>197555.5</v>
      </c>
      <c r="G22" s="13">
        <f t="shared" si="0"/>
        <v>0.99999240725461513</v>
      </c>
    </row>
    <row r="23" spans="1:7" s="1" customFormat="1" ht="25.5" x14ac:dyDescent="0.2">
      <c r="A23" s="9"/>
      <c r="B23" s="26"/>
      <c r="C23" s="6">
        <v>4520</v>
      </c>
      <c r="D23" s="27" t="s">
        <v>47</v>
      </c>
      <c r="E23" s="12">
        <v>2232</v>
      </c>
      <c r="F23" s="12">
        <v>2232</v>
      </c>
      <c r="G23" s="13">
        <f>F23/E23</f>
        <v>1</v>
      </c>
    </row>
    <row r="24" spans="1:7" s="1" customFormat="1" x14ac:dyDescent="0.2">
      <c r="A24" s="9"/>
      <c r="B24" s="26"/>
      <c r="C24" s="6">
        <v>4580</v>
      </c>
      <c r="D24" s="27" t="s">
        <v>50</v>
      </c>
      <c r="E24" s="12">
        <v>1</v>
      </c>
      <c r="F24" s="12">
        <v>0.18</v>
      </c>
      <c r="G24" s="13">
        <f>F24/E24</f>
        <v>0.18</v>
      </c>
    </row>
    <row r="25" spans="1:7" s="1" customFormat="1" ht="39.75" customHeight="1" x14ac:dyDescent="0.2">
      <c r="A25" s="9"/>
      <c r="B25" s="26"/>
      <c r="C25" s="6">
        <v>4700</v>
      </c>
      <c r="D25" s="10" t="s">
        <v>69</v>
      </c>
      <c r="E25" s="12">
        <v>630</v>
      </c>
      <c r="F25" s="12">
        <v>630</v>
      </c>
      <c r="G25" s="13">
        <f>F25/E25</f>
        <v>1</v>
      </c>
    </row>
    <row r="26" spans="1:7" s="1" customFormat="1" ht="17.100000000000001" customHeight="1" x14ac:dyDescent="0.2">
      <c r="A26" s="9"/>
      <c r="B26" s="8" t="s">
        <v>20</v>
      </c>
      <c r="C26" s="8"/>
      <c r="D26" s="34" t="s">
        <v>21</v>
      </c>
      <c r="E26" s="24">
        <f>SUM(E27:E40)</f>
        <v>1939700</v>
      </c>
      <c r="F26" s="24">
        <f>SUM(F27:F40)</f>
        <v>1939690.7799999998</v>
      </c>
      <c r="G26" s="25">
        <f t="shared" ref="G26:G40" si="1">F26/E26</f>
        <v>0.99999524668763196</v>
      </c>
    </row>
    <row r="27" spans="1:7" s="1" customFormat="1" ht="25.5" x14ac:dyDescent="0.2">
      <c r="A27" s="9"/>
      <c r="B27" s="26"/>
      <c r="C27" s="6">
        <v>3020</v>
      </c>
      <c r="D27" s="7" t="s">
        <v>58</v>
      </c>
      <c r="E27" s="12">
        <v>59393</v>
      </c>
      <c r="F27" s="12">
        <v>59391.79</v>
      </c>
      <c r="G27" s="13">
        <f t="shared" si="1"/>
        <v>0.99997962722879807</v>
      </c>
    </row>
    <row r="28" spans="1:7" s="1" customFormat="1" ht="63" customHeight="1" x14ac:dyDescent="0.2">
      <c r="A28" s="9"/>
      <c r="B28" s="26"/>
      <c r="C28" s="9" t="s">
        <v>16</v>
      </c>
      <c r="D28" s="33" t="s">
        <v>17</v>
      </c>
      <c r="E28" s="12">
        <v>1641448</v>
      </c>
      <c r="F28" s="12">
        <v>1641447.13</v>
      </c>
      <c r="G28" s="13">
        <f t="shared" si="1"/>
        <v>0.99999946998016376</v>
      </c>
    </row>
    <row r="29" spans="1:7" s="1" customFormat="1" ht="222" customHeight="1" x14ac:dyDescent="0.2">
      <c r="A29" s="9"/>
      <c r="B29" s="26"/>
      <c r="C29" s="6">
        <v>4210</v>
      </c>
      <c r="D29" s="35" t="s">
        <v>70</v>
      </c>
      <c r="E29" s="12">
        <v>54146</v>
      </c>
      <c r="F29" s="12">
        <v>54144.94</v>
      </c>
      <c r="G29" s="13">
        <f t="shared" si="1"/>
        <v>0.99998042329996684</v>
      </c>
    </row>
    <row r="30" spans="1:7" s="1" customFormat="1" ht="21" customHeight="1" x14ac:dyDescent="0.2">
      <c r="A30" s="9"/>
      <c r="B30" s="26"/>
      <c r="C30" s="6">
        <v>4220</v>
      </c>
      <c r="D30" s="7" t="s">
        <v>86</v>
      </c>
      <c r="E30" s="12">
        <v>82553</v>
      </c>
      <c r="F30" s="12">
        <v>82552.479999999996</v>
      </c>
      <c r="G30" s="13">
        <f t="shared" si="1"/>
        <v>0.99999370101631679</v>
      </c>
    </row>
    <row r="31" spans="1:7" s="1" customFormat="1" ht="27.75" customHeight="1" x14ac:dyDescent="0.2">
      <c r="A31" s="9"/>
      <c r="B31" s="26"/>
      <c r="C31" s="6">
        <v>4240</v>
      </c>
      <c r="D31" s="7" t="s">
        <v>85</v>
      </c>
      <c r="E31" s="12">
        <v>1158</v>
      </c>
      <c r="F31" s="12">
        <v>1157.52</v>
      </c>
      <c r="G31" s="13">
        <f t="shared" si="1"/>
        <v>0.99958549222797921</v>
      </c>
    </row>
    <row r="32" spans="1:7" s="1" customFormat="1" ht="25.5" x14ac:dyDescent="0.2">
      <c r="A32" s="9"/>
      <c r="B32" s="26"/>
      <c r="C32" s="6">
        <v>4260</v>
      </c>
      <c r="D32" s="7" t="s">
        <v>54</v>
      </c>
      <c r="E32" s="12">
        <v>19713</v>
      </c>
      <c r="F32" s="12">
        <v>19711.84</v>
      </c>
      <c r="G32" s="13">
        <f t="shared" si="1"/>
        <v>0.99994115558261043</v>
      </c>
    </row>
    <row r="33" spans="1:7" s="1" customFormat="1" ht="69.75" customHeight="1" x14ac:dyDescent="0.2">
      <c r="A33" s="9"/>
      <c r="B33" s="26"/>
      <c r="C33" s="6">
        <v>4270</v>
      </c>
      <c r="D33" s="31" t="s">
        <v>62</v>
      </c>
      <c r="E33" s="12">
        <v>1031</v>
      </c>
      <c r="F33" s="12">
        <v>1030.1500000000001</v>
      </c>
      <c r="G33" s="13">
        <f t="shared" si="1"/>
        <v>0.99917555771096034</v>
      </c>
    </row>
    <row r="34" spans="1:7" s="1" customFormat="1" ht="17.100000000000001" customHeight="1" x14ac:dyDescent="0.2">
      <c r="A34" s="9"/>
      <c r="B34" s="26"/>
      <c r="C34" s="6">
        <v>4280</v>
      </c>
      <c r="D34" s="7" t="s">
        <v>37</v>
      </c>
      <c r="E34" s="12">
        <v>370</v>
      </c>
      <c r="F34" s="12">
        <v>370</v>
      </c>
      <c r="G34" s="13">
        <f t="shared" si="1"/>
        <v>1</v>
      </c>
    </row>
    <row r="35" spans="1:7" s="1" customFormat="1" ht="53.25" customHeight="1" x14ac:dyDescent="0.2">
      <c r="A35" s="9"/>
      <c r="B35" s="26"/>
      <c r="C35" s="6">
        <v>4300</v>
      </c>
      <c r="D35" s="31" t="s">
        <v>61</v>
      </c>
      <c r="E35" s="12">
        <v>6394</v>
      </c>
      <c r="F35" s="12">
        <v>6393.23</v>
      </c>
      <c r="G35" s="13">
        <f t="shared" si="1"/>
        <v>0.99987957460118859</v>
      </c>
    </row>
    <row r="36" spans="1:7" s="1" customFormat="1" ht="17.100000000000001" customHeight="1" x14ac:dyDescent="0.2">
      <c r="A36" s="9"/>
      <c r="B36" s="26"/>
      <c r="C36" s="6">
        <v>4360</v>
      </c>
      <c r="D36" s="33" t="s">
        <v>18</v>
      </c>
      <c r="E36" s="12">
        <v>1246</v>
      </c>
      <c r="F36" s="12">
        <v>1244.73</v>
      </c>
      <c r="G36" s="13">
        <f t="shared" si="1"/>
        <v>0.9989807383627608</v>
      </c>
    </row>
    <row r="37" spans="1:7" s="1" customFormat="1" x14ac:dyDescent="0.2">
      <c r="A37" s="9"/>
      <c r="B37" s="26"/>
      <c r="C37" s="6">
        <v>4430</v>
      </c>
      <c r="D37" s="27" t="s">
        <v>71</v>
      </c>
      <c r="E37" s="12">
        <v>1604</v>
      </c>
      <c r="F37" s="12">
        <v>1604</v>
      </c>
      <c r="G37" s="13">
        <f t="shared" si="1"/>
        <v>1</v>
      </c>
    </row>
    <row r="38" spans="1:7" s="1" customFormat="1" x14ac:dyDescent="0.2">
      <c r="A38" s="9"/>
      <c r="B38" s="26"/>
      <c r="C38" s="6">
        <v>4440</v>
      </c>
      <c r="D38" s="7" t="s">
        <v>65</v>
      </c>
      <c r="E38" s="12">
        <v>69268</v>
      </c>
      <c r="F38" s="12">
        <v>69266.97</v>
      </c>
      <c r="G38" s="13">
        <f t="shared" si="1"/>
        <v>0.99998513021886004</v>
      </c>
    </row>
    <row r="39" spans="1:7" s="1" customFormat="1" ht="25.5" x14ac:dyDescent="0.2">
      <c r="A39" s="9"/>
      <c r="B39" s="26"/>
      <c r="C39" s="6">
        <v>4520</v>
      </c>
      <c r="D39" s="27" t="s">
        <v>47</v>
      </c>
      <c r="E39" s="12">
        <v>1116</v>
      </c>
      <c r="F39" s="12">
        <v>1116</v>
      </c>
      <c r="G39" s="13">
        <f t="shared" si="1"/>
        <v>1</v>
      </c>
    </row>
    <row r="40" spans="1:7" s="1" customFormat="1" ht="25.5" x14ac:dyDescent="0.2">
      <c r="A40" s="9"/>
      <c r="B40" s="26"/>
      <c r="C40" s="6">
        <v>4700</v>
      </c>
      <c r="D40" s="10" t="s">
        <v>81</v>
      </c>
      <c r="E40" s="12">
        <v>260</v>
      </c>
      <c r="F40" s="12">
        <v>260</v>
      </c>
      <c r="G40" s="13">
        <f t="shared" si="1"/>
        <v>1</v>
      </c>
    </row>
    <row r="41" spans="1:7" s="1" customFormat="1" ht="17.100000000000001" customHeight="1" x14ac:dyDescent="0.2">
      <c r="A41" s="9"/>
      <c r="B41" s="8" t="s">
        <v>22</v>
      </c>
      <c r="C41" s="8"/>
      <c r="D41" s="34" t="s">
        <v>23</v>
      </c>
      <c r="E41" s="24">
        <f>SUM(E42:E44)</f>
        <v>28557</v>
      </c>
      <c r="F41" s="24">
        <f>SUM(F42:F44)</f>
        <v>28556.52</v>
      </c>
      <c r="G41" s="25">
        <f>F41/E41</f>
        <v>0.99998319151171344</v>
      </c>
    </row>
    <row r="42" spans="1:7" s="1" customFormat="1" x14ac:dyDescent="0.2">
      <c r="A42" s="9"/>
      <c r="B42" s="26"/>
      <c r="C42" s="6">
        <v>4210</v>
      </c>
      <c r="D42" s="7" t="s">
        <v>60</v>
      </c>
      <c r="E42" s="12">
        <v>9180</v>
      </c>
      <c r="F42" s="12">
        <v>9180</v>
      </c>
      <c r="G42" s="13">
        <f>F42/E42</f>
        <v>1</v>
      </c>
    </row>
    <row r="43" spans="1:7" s="1" customFormat="1" ht="51" x14ac:dyDescent="0.2">
      <c r="A43" s="9"/>
      <c r="B43" s="26"/>
      <c r="C43" s="6">
        <v>4300</v>
      </c>
      <c r="D43" s="7" t="s">
        <v>80</v>
      </c>
      <c r="E43" s="12">
        <v>4074</v>
      </c>
      <c r="F43" s="12">
        <v>4074</v>
      </c>
      <c r="G43" s="13">
        <f>F43/E43</f>
        <v>1</v>
      </c>
    </row>
    <row r="44" spans="1:7" s="1" customFormat="1" ht="139.5" customHeight="1" x14ac:dyDescent="0.2">
      <c r="A44" s="9"/>
      <c r="B44" s="26"/>
      <c r="C44" s="6">
        <v>4700</v>
      </c>
      <c r="D44" s="36" t="s">
        <v>79</v>
      </c>
      <c r="E44" s="12">
        <v>15303</v>
      </c>
      <c r="F44" s="12">
        <v>15302.52</v>
      </c>
      <c r="G44" s="13">
        <f>F44/E44</f>
        <v>0.99996863360125465</v>
      </c>
    </row>
    <row r="45" spans="1:7" s="1" customFormat="1" ht="17.100000000000001" customHeight="1" x14ac:dyDescent="0.2">
      <c r="A45" s="9"/>
      <c r="B45" s="8" t="s">
        <v>24</v>
      </c>
      <c r="C45" s="8"/>
      <c r="D45" s="34" t="s">
        <v>25</v>
      </c>
      <c r="E45" s="24">
        <f>SUM(E46:E53)</f>
        <v>493932.72</v>
      </c>
      <c r="F45" s="24">
        <f>SUM(F46:F53)</f>
        <v>493925.73</v>
      </c>
      <c r="G45" s="25">
        <f t="shared" ref="G45:G73" si="2">F45/E45</f>
        <v>0.99998584827504444</v>
      </c>
    </row>
    <row r="46" spans="1:7" s="1" customFormat="1" ht="13.5" customHeight="1" x14ac:dyDescent="0.2">
      <c r="A46" s="9"/>
      <c r="B46" s="26"/>
      <c r="C46" s="6">
        <v>3020</v>
      </c>
      <c r="D46" s="7" t="s">
        <v>59</v>
      </c>
      <c r="E46" s="12">
        <v>150</v>
      </c>
      <c r="F46" s="12">
        <v>150</v>
      </c>
      <c r="G46" s="13">
        <f t="shared" si="2"/>
        <v>1</v>
      </c>
    </row>
    <row r="47" spans="1:7" s="1" customFormat="1" ht="63.75" customHeight="1" x14ac:dyDescent="0.2">
      <c r="A47" s="9"/>
      <c r="B47" s="26"/>
      <c r="C47" s="9" t="s">
        <v>34</v>
      </c>
      <c r="D47" s="33" t="s">
        <v>17</v>
      </c>
      <c r="E47" s="12">
        <v>358404</v>
      </c>
      <c r="F47" s="12">
        <v>358400.91</v>
      </c>
      <c r="G47" s="13">
        <f t="shared" si="2"/>
        <v>0.99999137844443697</v>
      </c>
    </row>
    <row r="48" spans="1:7" s="1" customFormat="1" ht="401.25" customHeight="1" x14ac:dyDescent="0.2">
      <c r="A48" s="9"/>
      <c r="B48" s="26"/>
      <c r="C48" s="6">
        <v>4210</v>
      </c>
      <c r="D48" s="37" t="s">
        <v>72</v>
      </c>
      <c r="E48" s="12">
        <v>79605</v>
      </c>
      <c r="F48" s="12">
        <v>79603.48</v>
      </c>
      <c r="G48" s="13">
        <f t="shared" si="2"/>
        <v>0.99998090572200238</v>
      </c>
    </row>
    <row r="49" spans="1:7" s="1" customFormat="1" ht="25.5" x14ac:dyDescent="0.2">
      <c r="A49" s="9"/>
      <c r="B49" s="26"/>
      <c r="C49" s="6">
        <v>4260</v>
      </c>
      <c r="D49" s="7" t="s">
        <v>53</v>
      </c>
      <c r="E49" s="12">
        <v>10779</v>
      </c>
      <c r="F49" s="12">
        <v>10779</v>
      </c>
      <c r="G49" s="13">
        <f t="shared" si="2"/>
        <v>1</v>
      </c>
    </row>
    <row r="50" spans="1:7" s="1" customFormat="1" ht="25.5" x14ac:dyDescent="0.2">
      <c r="A50" s="9"/>
      <c r="B50" s="26"/>
      <c r="C50" s="6">
        <v>4270</v>
      </c>
      <c r="D50" s="7" t="s">
        <v>73</v>
      </c>
      <c r="E50" s="12">
        <v>9287</v>
      </c>
      <c r="F50" s="12">
        <v>9286.5</v>
      </c>
      <c r="G50" s="13">
        <f t="shared" si="2"/>
        <v>0.99994616130074299</v>
      </c>
    </row>
    <row r="51" spans="1:7" s="1" customFormat="1" x14ac:dyDescent="0.2">
      <c r="A51" s="9"/>
      <c r="B51" s="26"/>
      <c r="C51" s="6">
        <v>4300</v>
      </c>
      <c r="D51" s="7" t="s">
        <v>74</v>
      </c>
      <c r="E51" s="12">
        <v>604</v>
      </c>
      <c r="F51" s="12">
        <v>603.13</v>
      </c>
      <c r="G51" s="13">
        <f t="shared" si="2"/>
        <v>0.99855960264900656</v>
      </c>
    </row>
    <row r="52" spans="1:7" s="1" customFormat="1" x14ac:dyDescent="0.2">
      <c r="A52" s="9"/>
      <c r="B52" s="26"/>
      <c r="C52" s="6">
        <v>4440</v>
      </c>
      <c r="D52" s="7" t="s">
        <v>65</v>
      </c>
      <c r="E52" s="12">
        <v>11594</v>
      </c>
      <c r="F52" s="12">
        <v>11592.99</v>
      </c>
      <c r="G52" s="13">
        <f t="shared" si="2"/>
        <v>0.99991288597550454</v>
      </c>
    </row>
    <row r="53" spans="1:7" s="1" customFormat="1" ht="25.5" x14ac:dyDescent="0.2">
      <c r="A53" s="9"/>
      <c r="B53" s="26"/>
      <c r="C53" s="6">
        <v>6060</v>
      </c>
      <c r="D53" s="7" t="s">
        <v>75</v>
      </c>
      <c r="E53" s="12">
        <v>23509.72</v>
      </c>
      <c r="F53" s="12">
        <v>23509.72</v>
      </c>
      <c r="G53" s="13">
        <f t="shared" si="2"/>
        <v>1</v>
      </c>
    </row>
    <row r="54" spans="1:7" s="1" customFormat="1" ht="33.75" x14ac:dyDescent="0.2">
      <c r="A54" s="61"/>
      <c r="B54" s="8" t="s">
        <v>39</v>
      </c>
      <c r="C54" s="8"/>
      <c r="D54" s="38" t="s">
        <v>26</v>
      </c>
      <c r="E54" s="24">
        <f>SUM(E55:E58)</f>
        <v>80795</v>
      </c>
      <c r="F54" s="24">
        <f>SUM(F55:F58)</f>
        <v>80791.070000000007</v>
      </c>
      <c r="G54" s="25">
        <f t="shared" si="2"/>
        <v>0.99995135837613724</v>
      </c>
    </row>
    <row r="55" spans="1:7" s="1" customFormat="1" x14ac:dyDescent="0.2">
      <c r="A55" s="61"/>
      <c r="B55" s="61"/>
      <c r="C55" s="6">
        <v>3020</v>
      </c>
      <c r="D55" s="7" t="s">
        <v>36</v>
      </c>
      <c r="E55" s="12">
        <v>4595</v>
      </c>
      <c r="F55" s="12">
        <v>4594.5200000000004</v>
      </c>
      <c r="G55" s="13">
        <f t="shared" si="2"/>
        <v>0.99989553862894465</v>
      </c>
    </row>
    <row r="56" spans="1:7" s="1" customFormat="1" ht="51" x14ac:dyDescent="0.2">
      <c r="A56" s="61"/>
      <c r="B56" s="61"/>
      <c r="C56" s="9" t="s">
        <v>16</v>
      </c>
      <c r="D56" s="33" t="s">
        <v>17</v>
      </c>
      <c r="E56" s="12">
        <v>67953</v>
      </c>
      <c r="F56" s="12">
        <v>67949.78</v>
      </c>
      <c r="G56" s="13">
        <f t="shared" si="2"/>
        <v>0.99995261430694748</v>
      </c>
    </row>
    <row r="57" spans="1:7" s="1" customFormat="1" ht="25.5" x14ac:dyDescent="0.2">
      <c r="A57" s="61"/>
      <c r="B57" s="61"/>
      <c r="C57" s="11" t="s">
        <v>55</v>
      </c>
      <c r="D57" s="7" t="s">
        <v>84</v>
      </c>
      <c r="E57" s="12">
        <v>4208</v>
      </c>
      <c r="F57" s="12">
        <v>4207.97</v>
      </c>
      <c r="G57" s="13">
        <f t="shared" si="2"/>
        <v>0.99999287072243348</v>
      </c>
    </row>
    <row r="58" spans="1:7" s="1" customFormat="1" x14ac:dyDescent="0.2">
      <c r="A58" s="61"/>
      <c r="B58" s="61"/>
      <c r="C58" s="11" t="s">
        <v>48</v>
      </c>
      <c r="D58" s="7" t="s">
        <v>65</v>
      </c>
      <c r="E58" s="12">
        <v>4039</v>
      </c>
      <c r="F58" s="12">
        <v>4038.8</v>
      </c>
      <c r="G58" s="13">
        <f t="shared" si="2"/>
        <v>0.99995048279277055</v>
      </c>
    </row>
    <row r="59" spans="1:7" s="1" customFormat="1" ht="22.5" x14ac:dyDescent="0.2">
      <c r="A59" s="61"/>
      <c r="B59" s="8" t="s">
        <v>27</v>
      </c>
      <c r="C59" s="8"/>
      <c r="D59" s="38" t="s">
        <v>40</v>
      </c>
      <c r="E59" s="24">
        <f>SUM(E60:E63)</f>
        <v>223304</v>
      </c>
      <c r="F59" s="24">
        <f>SUM(F60:F63)</f>
        <v>223297.47</v>
      </c>
      <c r="G59" s="25">
        <f t="shared" ref="G59:G63" si="3">F59/E59</f>
        <v>0.99997075735320462</v>
      </c>
    </row>
    <row r="60" spans="1:7" s="1" customFormat="1" x14ac:dyDescent="0.2">
      <c r="A60" s="9"/>
      <c r="B60" s="26"/>
      <c r="C60" s="6">
        <v>3020</v>
      </c>
      <c r="D60" s="7" t="s">
        <v>36</v>
      </c>
      <c r="E60" s="12">
        <v>12705</v>
      </c>
      <c r="F60" s="12">
        <v>12703.31</v>
      </c>
      <c r="G60" s="13">
        <f t="shared" si="3"/>
        <v>0.99986698150334508</v>
      </c>
    </row>
    <row r="61" spans="1:7" s="1" customFormat="1" ht="51" x14ac:dyDescent="0.2">
      <c r="A61" s="9"/>
      <c r="B61" s="26"/>
      <c r="C61" s="9" t="s">
        <v>16</v>
      </c>
      <c r="D61" s="33" t="s">
        <v>17</v>
      </c>
      <c r="E61" s="12">
        <v>178074</v>
      </c>
      <c r="F61" s="12">
        <v>178069.52</v>
      </c>
      <c r="G61" s="13">
        <f t="shared" si="3"/>
        <v>0.99997484191965136</v>
      </c>
    </row>
    <row r="62" spans="1:7" s="1" customFormat="1" ht="25.5" x14ac:dyDescent="0.2">
      <c r="A62" s="9"/>
      <c r="B62" s="26"/>
      <c r="C62" s="11" t="s">
        <v>55</v>
      </c>
      <c r="D62" s="7" t="s">
        <v>78</v>
      </c>
      <c r="E62" s="12">
        <v>25933</v>
      </c>
      <c r="F62" s="12">
        <v>25933</v>
      </c>
      <c r="G62" s="13">
        <f t="shared" si="3"/>
        <v>1</v>
      </c>
    </row>
    <row r="63" spans="1:7" s="1" customFormat="1" x14ac:dyDescent="0.2">
      <c r="A63" s="9"/>
      <c r="B63" s="26"/>
      <c r="C63" s="6">
        <v>4440</v>
      </c>
      <c r="D63" s="7" t="s">
        <v>65</v>
      </c>
      <c r="E63" s="12">
        <v>6592</v>
      </c>
      <c r="F63" s="12">
        <v>6591.64</v>
      </c>
      <c r="G63" s="13">
        <f t="shared" si="3"/>
        <v>0.99994538834951463</v>
      </c>
    </row>
    <row r="64" spans="1:7" s="1" customFormat="1" ht="27" customHeight="1" x14ac:dyDescent="0.2">
      <c r="A64" s="9"/>
      <c r="B64" s="8" t="s">
        <v>46</v>
      </c>
      <c r="C64" s="8"/>
      <c r="D64" s="38" t="s">
        <v>64</v>
      </c>
      <c r="E64" s="24">
        <f>SUM(E65:E66)</f>
        <v>48211</v>
      </c>
      <c r="F64" s="24">
        <f>SUM(F65:F66)</f>
        <v>48201.71</v>
      </c>
      <c r="G64" s="25">
        <f t="shared" ref="G64" si="4">F64/E64</f>
        <v>0.99980730538673745</v>
      </c>
    </row>
    <row r="65" spans="1:7" s="1" customFormat="1" x14ac:dyDescent="0.2">
      <c r="A65" s="9"/>
      <c r="B65" s="26"/>
      <c r="C65" s="6">
        <v>4210</v>
      </c>
      <c r="D65" s="7" t="s">
        <v>76</v>
      </c>
      <c r="E65" s="12">
        <v>478</v>
      </c>
      <c r="F65" s="12">
        <v>477.24</v>
      </c>
      <c r="G65" s="13">
        <f>F65/E65</f>
        <v>0.99841004184100424</v>
      </c>
    </row>
    <row r="66" spans="1:7" s="1" customFormat="1" ht="25.5" x14ac:dyDescent="0.2">
      <c r="A66" s="9"/>
      <c r="B66" s="26"/>
      <c r="C66" s="6">
        <v>4240</v>
      </c>
      <c r="D66" s="7" t="s">
        <v>83</v>
      </c>
      <c r="E66" s="12">
        <v>47733</v>
      </c>
      <c r="F66" s="12">
        <v>47724.47</v>
      </c>
      <c r="G66" s="13">
        <f>F66/E66</f>
        <v>0.99982129763476002</v>
      </c>
    </row>
    <row r="67" spans="1:7" s="1" customFormat="1" x14ac:dyDescent="0.2">
      <c r="A67" s="9"/>
      <c r="B67" s="8" t="s">
        <v>28</v>
      </c>
      <c r="C67" s="39"/>
      <c r="D67" s="40" t="s">
        <v>41</v>
      </c>
      <c r="E67" s="41">
        <f>SUM(E68:E73)</f>
        <v>159424.04999999999</v>
      </c>
      <c r="F67" s="41">
        <f>SUM(F68:F73)</f>
        <v>159420.16999999998</v>
      </c>
      <c r="G67" s="42">
        <f t="shared" si="2"/>
        <v>0.99997566239221747</v>
      </c>
    </row>
    <row r="68" spans="1:7" s="1" customFormat="1" ht="38.25" x14ac:dyDescent="0.2">
      <c r="A68" s="9"/>
      <c r="B68" s="62"/>
      <c r="C68" s="11" t="s">
        <v>35</v>
      </c>
      <c r="D68" s="43" t="s">
        <v>17</v>
      </c>
      <c r="E68" s="12">
        <v>144814</v>
      </c>
      <c r="F68" s="12">
        <v>144813.07999999999</v>
      </c>
      <c r="G68" s="13">
        <f t="shared" si="2"/>
        <v>0.9999936470230778</v>
      </c>
    </row>
    <row r="69" spans="1:7" s="1" customFormat="1" ht="102.75" customHeight="1" x14ac:dyDescent="0.2">
      <c r="A69" s="9"/>
      <c r="B69" s="62"/>
      <c r="C69" s="6">
        <v>4210</v>
      </c>
      <c r="D69" s="30" t="s">
        <v>77</v>
      </c>
      <c r="E69" s="12">
        <v>7921.05</v>
      </c>
      <c r="F69" s="12">
        <v>7920.13</v>
      </c>
      <c r="G69" s="13">
        <f t="shared" si="2"/>
        <v>0.99988385378201117</v>
      </c>
    </row>
    <row r="70" spans="1:7" s="1" customFormat="1" ht="26.25" customHeight="1" x14ac:dyDescent="0.2">
      <c r="A70" s="9"/>
      <c r="B70" s="62"/>
      <c r="C70" s="6">
        <v>4270</v>
      </c>
      <c r="D70" s="7" t="s">
        <v>43</v>
      </c>
      <c r="E70" s="12">
        <v>62</v>
      </c>
      <c r="F70" s="12">
        <v>61.5</v>
      </c>
      <c r="G70" s="13">
        <f t="shared" si="2"/>
        <v>0.99193548387096775</v>
      </c>
    </row>
    <row r="71" spans="1:7" s="1" customFormat="1" ht="25.5" customHeight="1" x14ac:dyDescent="0.2">
      <c r="A71" s="9"/>
      <c r="B71" s="62"/>
      <c r="C71" s="6">
        <v>4300</v>
      </c>
      <c r="D71" s="30" t="s">
        <v>82</v>
      </c>
      <c r="E71" s="12">
        <v>2705</v>
      </c>
      <c r="F71" s="12">
        <v>2704.67</v>
      </c>
      <c r="G71" s="13">
        <f t="shared" si="2"/>
        <v>0.99987800369685775</v>
      </c>
    </row>
    <row r="72" spans="1:7" s="1" customFormat="1" ht="17.100000000000001" customHeight="1" x14ac:dyDescent="0.2">
      <c r="A72" s="9"/>
      <c r="B72" s="62"/>
      <c r="C72" s="6">
        <v>4360</v>
      </c>
      <c r="D72" s="7" t="s">
        <v>18</v>
      </c>
      <c r="E72" s="12">
        <v>821</v>
      </c>
      <c r="F72" s="12">
        <v>820.27</v>
      </c>
      <c r="G72" s="13">
        <f t="shared" si="2"/>
        <v>0.99911084043848963</v>
      </c>
    </row>
    <row r="73" spans="1:7" s="1" customFormat="1" x14ac:dyDescent="0.2">
      <c r="A73" s="9"/>
      <c r="B73" s="62"/>
      <c r="C73" s="6">
        <v>4440</v>
      </c>
      <c r="D73" s="7" t="s">
        <v>65</v>
      </c>
      <c r="E73" s="12">
        <v>3101</v>
      </c>
      <c r="F73" s="12">
        <v>3100.52</v>
      </c>
      <c r="G73" s="13">
        <f t="shared" si="2"/>
        <v>0.99984521122218639</v>
      </c>
    </row>
    <row r="74" spans="1:7" s="1" customFormat="1" ht="29.25" customHeight="1" x14ac:dyDescent="0.2">
      <c r="A74" s="9"/>
      <c r="B74" s="8" t="s">
        <v>28</v>
      </c>
      <c r="C74" s="8"/>
      <c r="D74" s="38" t="s">
        <v>41</v>
      </c>
      <c r="E74" s="24">
        <f>SUM(E75:E79)</f>
        <v>356600.35</v>
      </c>
      <c r="F74" s="24">
        <f>SUM(F75:F79)</f>
        <v>302387.24</v>
      </c>
      <c r="G74" s="25">
        <f t="shared" ref="G74:G79" si="5">F74/E74</f>
        <v>0.84797235897272683</v>
      </c>
    </row>
    <row r="75" spans="1:7" s="1" customFormat="1" ht="84" customHeight="1" x14ac:dyDescent="0.2">
      <c r="A75" s="9"/>
      <c r="B75" s="26"/>
      <c r="C75" s="11" t="s">
        <v>42</v>
      </c>
      <c r="D75" s="43" t="s">
        <v>17</v>
      </c>
      <c r="E75" s="12">
        <v>97980.35</v>
      </c>
      <c r="F75" s="12">
        <v>82575.929999999993</v>
      </c>
      <c r="G75" s="13">
        <f t="shared" si="5"/>
        <v>0.84278051670564547</v>
      </c>
    </row>
    <row r="76" spans="1:7" s="1" customFormat="1" ht="409.5" customHeight="1" x14ac:dyDescent="0.2">
      <c r="A76" s="9"/>
      <c r="B76" s="26"/>
      <c r="C76" s="6">
        <v>4247</v>
      </c>
      <c r="D76" s="44" t="s">
        <v>56</v>
      </c>
      <c r="E76" s="12">
        <v>218373.12</v>
      </c>
      <c r="F76" s="12">
        <v>183466.79</v>
      </c>
      <c r="G76" s="13">
        <f t="shared" si="5"/>
        <v>0.84015280818445059</v>
      </c>
    </row>
    <row r="77" spans="1:7" s="1" customFormat="1" ht="409.5" customHeight="1" x14ac:dyDescent="0.2">
      <c r="A77" s="9"/>
      <c r="B77" s="26"/>
      <c r="C77" s="6">
        <v>4249</v>
      </c>
      <c r="D77" s="44" t="s">
        <v>56</v>
      </c>
      <c r="E77" s="12">
        <v>20346.88</v>
      </c>
      <c r="F77" s="12">
        <v>17094.52</v>
      </c>
      <c r="G77" s="13">
        <f t="shared" si="5"/>
        <v>0.84015436273276289</v>
      </c>
    </row>
    <row r="78" spans="1:7" s="1" customFormat="1" ht="105" customHeight="1" x14ac:dyDescent="0.2">
      <c r="A78" s="9"/>
      <c r="B78" s="26"/>
      <c r="C78" s="6">
        <v>4707</v>
      </c>
      <c r="D78" s="10" t="s">
        <v>52</v>
      </c>
      <c r="E78" s="12">
        <v>18203.830000000002</v>
      </c>
      <c r="F78" s="12">
        <v>17609.240000000002</v>
      </c>
      <c r="G78" s="13">
        <f t="shared" si="5"/>
        <v>0.96733709334793827</v>
      </c>
    </row>
    <row r="79" spans="1:7" s="1" customFormat="1" ht="107.25" customHeight="1" x14ac:dyDescent="0.2">
      <c r="A79" s="9"/>
      <c r="B79" s="26"/>
      <c r="C79" s="6">
        <v>4709</v>
      </c>
      <c r="D79" s="10" t="s">
        <v>52</v>
      </c>
      <c r="E79" s="12">
        <v>1696.17</v>
      </c>
      <c r="F79" s="12">
        <v>1640.76</v>
      </c>
      <c r="G79" s="13">
        <f t="shared" si="5"/>
        <v>0.96733228391022119</v>
      </c>
    </row>
    <row r="80" spans="1:7" s="1" customFormat="1" ht="17.100000000000001" customHeight="1" x14ac:dyDescent="0.2">
      <c r="A80" s="19" t="s">
        <v>29</v>
      </c>
      <c r="B80" s="19"/>
      <c r="C80" s="19"/>
      <c r="D80" s="45" t="s">
        <v>30</v>
      </c>
      <c r="E80" s="21">
        <f>E81</f>
        <v>232244</v>
      </c>
      <c r="F80" s="21">
        <f>F81</f>
        <v>232238.77</v>
      </c>
      <c r="G80" s="22">
        <f>F80/E80</f>
        <v>0.99997748058076841</v>
      </c>
    </row>
    <row r="81" spans="1:7" s="1" customFormat="1" ht="17.100000000000001" customHeight="1" x14ac:dyDescent="0.2">
      <c r="A81" s="9"/>
      <c r="B81" s="8" t="s">
        <v>31</v>
      </c>
      <c r="C81" s="8"/>
      <c r="D81" s="34" t="s">
        <v>32</v>
      </c>
      <c r="E81" s="24">
        <f>SUM(E82:E86)</f>
        <v>232244</v>
      </c>
      <c r="F81" s="24">
        <f>SUM(F82:F86)</f>
        <v>232238.77</v>
      </c>
      <c r="G81" s="25">
        <f t="shared" ref="G81:G85" si="6">F81/E81</f>
        <v>0.99997748058076841</v>
      </c>
    </row>
    <row r="82" spans="1:7" s="1" customFormat="1" x14ac:dyDescent="0.2">
      <c r="A82" s="9"/>
      <c r="B82" s="26"/>
      <c r="C82" s="6">
        <v>3020</v>
      </c>
      <c r="D82" s="7" t="s">
        <v>36</v>
      </c>
      <c r="E82" s="12">
        <v>12864</v>
      </c>
      <c r="F82" s="12">
        <v>12862.65</v>
      </c>
      <c r="G82" s="13">
        <f t="shared" si="6"/>
        <v>0.99989505597014927</v>
      </c>
    </row>
    <row r="83" spans="1:7" s="1" customFormat="1" ht="51" x14ac:dyDescent="0.2">
      <c r="A83" s="9"/>
      <c r="B83" s="26"/>
      <c r="C83" s="9" t="s">
        <v>16</v>
      </c>
      <c r="D83" s="33" t="s">
        <v>17</v>
      </c>
      <c r="E83" s="12">
        <v>212375</v>
      </c>
      <c r="F83" s="12">
        <v>212372.59</v>
      </c>
      <c r="G83" s="13">
        <f t="shared" si="6"/>
        <v>0.99998865214832255</v>
      </c>
    </row>
    <row r="84" spans="1:7" s="1" customFormat="1" x14ac:dyDescent="0.2">
      <c r="A84" s="9"/>
      <c r="B84" s="26"/>
      <c r="C84" s="11" t="s">
        <v>49</v>
      </c>
      <c r="D84" s="7" t="s">
        <v>51</v>
      </c>
      <c r="E84" s="12">
        <v>133</v>
      </c>
      <c r="F84" s="12">
        <v>131.80000000000001</v>
      </c>
      <c r="G84" s="13">
        <f t="shared" si="6"/>
        <v>0.99097744360902262</v>
      </c>
    </row>
    <row r="85" spans="1:7" s="1" customFormat="1" x14ac:dyDescent="0.2">
      <c r="A85" s="9"/>
      <c r="B85" s="26"/>
      <c r="C85" s="6">
        <v>4260</v>
      </c>
      <c r="D85" s="7" t="s">
        <v>44</v>
      </c>
      <c r="E85" s="12">
        <v>623</v>
      </c>
      <c r="F85" s="12">
        <v>623</v>
      </c>
      <c r="G85" s="13">
        <f t="shared" si="6"/>
        <v>1</v>
      </c>
    </row>
    <row r="86" spans="1:7" s="1" customFormat="1" x14ac:dyDescent="0.2">
      <c r="A86" s="9"/>
      <c r="B86" s="26"/>
      <c r="C86" s="6">
        <v>4440</v>
      </c>
      <c r="D86" s="7" t="s">
        <v>65</v>
      </c>
      <c r="E86" s="12">
        <v>6249</v>
      </c>
      <c r="F86" s="12">
        <v>6248.73</v>
      </c>
      <c r="G86" s="13">
        <f t="shared" ref="G86" si="7">F86/E86</f>
        <v>0.99995679308689378</v>
      </c>
    </row>
    <row r="87" spans="1:7" s="1" customFormat="1" ht="5.45" customHeight="1" x14ac:dyDescent="0.2">
      <c r="A87" s="58"/>
      <c r="B87" s="58"/>
      <c r="C87" s="58"/>
      <c r="D87" s="59"/>
      <c r="E87" s="59"/>
      <c r="F87" s="46"/>
      <c r="G87" s="47"/>
    </row>
    <row r="88" spans="1:7" s="1" customFormat="1" ht="17.100000000000001" customHeight="1" x14ac:dyDescent="0.2">
      <c r="A88" s="60" t="s">
        <v>33</v>
      </c>
      <c r="B88" s="60"/>
      <c r="C88" s="60"/>
      <c r="D88" s="60"/>
      <c r="E88" s="48">
        <f>E9+E80</f>
        <v>8012999.9999999991</v>
      </c>
      <c r="F88" s="48">
        <f>F9+F80</f>
        <v>7958730.8200000003</v>
      </c>
      <c r="G88" s="49">
        <f>F88/E88</f>
        <v>0.99322735804317996</v>
      </c>
    </row>
    <row r="89" spans="1:7" s="1" customFormat="1" ht="243.4" customHeight="1" x14ac:dyDescent="0.2">
      <c r="A89" s="54"/>
      <c r="B89" s="54"/>
      <c r="C89" s="54"/>
      <c r="D89" s="54"/>
      <c r="E89" s="54"/>
      <c r="F89" s="2"/>
      <c r="G89" s="2"/>
    </row>
    <row r="90" spans="1:7" s="1" customFormat="1" ht="243.4" customHeight="1" x14ac:dyDescent="0.2">
      <c r="A90" s="54"/>
      <c r="B90" s="54"/>
      <c r="C90" s="54"/>
      <c r="D90" s="54"/>
      <c r="E90" s="54"/>
      <c r="F90" s="2"/>
      <c r="G90" s="2"/>
    </row>
    <row r="91" spans="1:7" s="1" customFormat="1" ht="5.45" customHeight="1" x14ac:dyDescent="0.2">
      <c r="A91" s="54"/>
      <c r="B91" s="54"/>
      <c r="C91" s="54"/>
      <c r="D91" s="54"/>
      <c r="E91" s="54"/>
      <c r="F91" s="2"/>
      <c r="G91" s="2"/>
    </row>
    <row r="92" spans="1:7" s="1" customFormat="1" ht="11.65" customHeight="1" x14ac:dyDescent="0.2">
      <c r="A92" s="65"/>
      <c r="B92" s="65"/>
      <c r="C92" s="54"/>
      <c r="D92" s="54"/>
      <c r="E92" s="54"/>
      <c r="F92" s="2"/>
      <c r="G92" s="2"/>
    </row>
    <row r="93" spans="1:7" s="1" customFormat="1" ht="5.45" customHeight="1" x14ac:dyDescent="0.2">
      <c r="A93" s="65"/>
      <c r="B93" s="65"/>
      <c r="C93" s="54"/>
      <c r="D93" s="54"/>
      <c r="E93" s="54"/>
      <c r="F93" s="2"/>
      <c r="G93" s="2"/>
    </row>
  </sheetData>
  <mergeCells count="15">
    <mergeCell ref="A90:E90"/>
    <mergeCell ref="A91:E91"/>
    <mergeCell ref="A92:B93"/>
    <mergeCell ref="C92:E92"/>
    <mergeCell ref="C93:E93"/>
    <mergeCell ref="A89:E89"/>
    <mergeCell ref="A3:G3"/>
    <mergeCell ref="A4:E4"/>
    <mergeCell ref="A87:C87"/>
    <mergeCell ref="D87:E87"/>
    <mergeCell ref="A88:D88"/>
    <mergeCell ref="A54:A59"/>
    <mergeCell ref="B55:B58"/>
    <mergeCell ref="B68:B73"/>
    <mergeCell ref="A5:G5"/>
  </mergeCells>
  <pageMargins left="0.75" right="0.75" top="0" bottom="1" header="0.5" footer="0.5"/>
  <pageSetup paperSize="9" scale="74" orientation="portrait" r:id="rId1"/>
  <headerFooter>
    <oddFooter>&amp;RStrona &amp;P z &amp;N</oddFooter>
  </headerFooter>
  <colBreaks count="1" manualBreakCount="1">
    <brk id="7" min="2" max="1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Nr 2a Oświata za 2020</vt:lpstr>
      <vt:lpstr>'Zał. Nr 2a Oświata za 2020'!Obszar_wydruku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E560</dc:creator>
  <cp:lastModifiedBy>AB</cp:lastModifiedBy>
  <cp:lastPrinted>2021-03-30T07:24:02Z</cp:lastPrinted>
  <dcterms:created xsi:type="dcterms:W3CDTF">2016-08-21T20:40:04Z</dcterms:created>
  <dcterms:modified xsi:type="dcterms:W3CDTF">2021-03-30T07:35:01Z</dcterms:modified>
</cp:coreProperties>
</file>