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495" firstSheet="1" activeTab="1"/>
  </bookViews>
  <sheets>
    <sheet name="doch" sheetId="1" r:id="rId1"/>
    <sheet name="dot Um" sheetId="2" r:id="rId2"/>
  </sheets>
  <definedNames/>
  <calcPr fullCalcOnLoad="1"/>
</workbook>
</file>

<file path=xl/sharedStrings.xml><?xml version="1.0" encoding="utf-8"?>
<sst xmlns="http://schemas.openxmlformats.org/spreadsheetml/2006/main" count="158" uniqueCount="120">
  <si>
    <t>Dział</t>
  </si>
  <si>
    <t>Rozdział</t>
  </si>
  <si>
    <t>§</t>
  </si>
  <si>
    <t>w tym:</t>
  </si>
  <si>
    <t>w złotych</t>
  </si>
  <si>
    <t>w 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</si>
  <si>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</si>
  <si>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</si>
  <si>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</si>
  <si>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</si>
  <si>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</si>
  <si>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</si>
  <si>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</si>
  <si>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</si>
  <si>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Ogółem</t>
  </si>
  <si>
    <t>Źródło dochodów</t>
  </si>
  <si>
    <t>§*</t>
  </si>
  <si>
    <t>Rozdział*</t>
  </si>
  <si>
    <t>Wydatki
ogółem
(6+10)</t>
  </si>
  <si>
    <t>010</t>
  </si>
  <si>
    <t>ROLNICTWO  I  ŁOWIECTWO</t>
  </si>
  <si>
    <t>01010</t>
  </si>
  <si>
    <t>Infrastruktura wodociągowa i sanitacyjna</t>
  </si>
  <si>
    <t>0690</t>
  </si>
  <si>
    <t>Wpływy z różnych opłat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</si>
  <si>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</si>
  <si>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</si>
  <si>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</si>
  <si>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</si>
  <si>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6300</t>
  </si>
  <si>
    <t>Wpływy z tytułu pomocy finansowej udzielanej między jednostkami samorządu terytorialnego na dofinansowanie własnych zadań inwestycyjnych i zakupów inwestycyjnych</t>
  </si>
  <si>
    <t>700</t>
  </si>
  <si>
    <t>GOSPODARKA  MIESZKANIOWA</t>
  </si>
  <si>
    <t>70005</t>
  </si>
  <si>
    <t>Gospodarka gruntami i nieruchomościami</t>
  </si>
  <si>
    <t>0470</t>
  </si>
  <si>
    <t>Wpływy z opłat za zarząd, użytkowanie i użytkowanie wieczyste nieruchomości</t>
  </si>
  <si>
    <t>ADMINISTRACJA  PUBLICZNA</t>
  </si>
  <si>
    <t>Urząd Wojewódzki</t>
  </si>
  <si>
    <t>Dotacja celowa z budżetu państwa na realizację zadań bieżących z zakresu administracji rządowej zleconych gminie ustawami</t>
  </si>
  <si>
    <t>Dochody jednostek samorządu terytorialnego związane z realizacją zadań z zakresu administracji rządowej oraz innych zadań zleconych ustawami</t>
  </si>
  <si>
    <t>0970</t>
  </si>
  <si>
    <t>Wpływy z różnych dochodów</t>
  </si>
  <si>
    <t>URZĘDY NACZELNYCH ORGANÓW WŁADZY PAŃSTWOWEJ, KONTROLI  I OCHRONY PRAWA ORAZ  SĄDOWNICTWA</t>
  </si>
  <si>
    <t>Urzędy naczelnych organów władzy państwowej, kontroli i ochrony prawa</t>
  </si>
  <si>
    <t>BEZPIECZEŃSTWO PUBLICZNE I OCHRONA PRZECIWPOŻAROWA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</si>
  <si>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</si>
  <si>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</si>
  <si>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</si>
  <si>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</si>
  <si>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</si>
  <si>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</si>
  <si>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</si>
  <si>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</si>
  <si>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</si>
  <si>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</si>
  <si>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</si>
  <si>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</si>
  <si>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</si>
  <si>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</si>
  <si>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</si>
  <si>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</si>
  <si>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 xml:space="preserve">Wpływy z różnych opłat </t>
  </si>
  <si>
    <t>0500</t>
  </si>
  <si>
    <t>Podatek od czynności cywilnoprawnych</t>
  </si>
  <si>
    <t>Wpływy z podatku rolnego, podatku leśnego, podatku od spadku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</si>
  <si>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</si>
  <si>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</si>
  <si>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</si>
  <si>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</si>
  <si>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</si>
  <si>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</si>
  <si>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</si>
  <si>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</si>
  <si>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</si>
  <si>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</si>
  <si>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 xml:space="preserve">Wpływy z innych lokalnych opłat pobieranych przez jednostki samorządu terytorialnego na podstawie odrębnych ustaw 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</si>
  <si>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</si>
  <si>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</si>
  <si>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</si>
  <si>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</si>
  <si>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</si>
  <si>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Pobór podatków, opłat i nieopodatkowanych należności budżetowych</t>
  </si>
  <si>
    <t>RÓŻNE ROZLICZENIA</t>
  </si>
  <si>
    <t>Część oświatowa subwencji ogólnej dla jednostek samorządu terytorialnego</t>
  </si>
  <si>
    <t>Subwencja ogólna z budżetu państwa</t>
  </si>
  <si>
    <t>Część wyrównawcza subwencji ogólnej dla gmin</t>
  </si>
  <si>
    <t>Różne rozliczenia finansowe</t>
  </si>
  <si>
    <t>0920</t>
  </si>
  <si>
    <t>Pozostałe odsetki</t>
  </si>
  <si>
    <t>POMOC  SPOŁECZNA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</si>
  <si>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</si>
  <si>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</si>
  <si>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naturze oraz składki na ubezpieczenia emerytalne i rentowe</t>
  </si>
  <si>
    <t>Dotacja celowa z budżetu państwa na realizację własnych zadań bieżących gmin</t>
  </si>
  <si>
    <t>Ośrodek pomocy społecznej</t>
  </si>
  <si>
    <t>KULTURA FIZYCZNA I SPORT</t>
  </si>
  <si>
    <t>Zadania w zakresie kultury i sportu</t>
  </si>
  <si>
    <t>Szkoły podstawowe</t>
  </si>
  <si>
    <t>bieżące</t>
  </si>
  <si>
    <t>majątkowe</t>
  </si>
  <si>
    <t>Dochody budżetu gminy na 2009 r.</t>
  </si>
  <si>
    <t>Dochody i wydatki związane z realizacją zadań wykonywanych na podstawie porozumień (umów) między jednostkami samorządu terytorialnego w 2009 r.</t>
  </si>
  <si>
    <t>Planowane dochody na 2009r.</t>
  </si>
  <si>
    <t>0770</t>
  </si>
  <si>
    <t>Wpłaty z tytułu odpłatnego nabycia prawa własności oraz prawa użytkowania wieczystego nieruchomości</t>
  </si>
  <si>
    <t>Dotacje celowe otrzymane z budżetu państwa na zadania bieżące realizowane przez gminę na podstawie porozumień z organami administracjij rządowej</t>
  </si>
  <si>
    <t>Dotacje rozwojowe</t>
  </si>
  <si>
    <t>2710</t>
  </si>
  <si>
    <t>Wpływy z tytułu pomocy finansowej udzielanej między jednostkami samorządu terytorialnego na dofinansowanie własnych zadań bieżących</t>
  </si>
  <si>
    <t>Oświata i wychowanie</t>
  </si>
  <si>
    <t>Środki na dofinansowanie własnych inwestycji gmin, powiatów, samorządów województw, pozyskane z innych źródeł</t>
  </si>
  <si>
    <t>754</t>
  </si>
  <si>
    <t>75412</t>
  </si>
  <si>
    <t>801</t>
  </si>
  <si>
    <t>80103</t>
  </si>
  <si>
    <t>600</t>
  </si>
  <si>
    <t>60016</t>
  </si>
  <si>
    <t>Przewodniczący Rady Gminy</t>
  </si>
  <si>
    <t>Danuta Anna Płatek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</si>
</sst>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0.0%"/>
    <numFmt numFmtId="170" formatCode="#,##0.0"/>
  </numFmts>
  <fonts count="14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49" fontId="11" fillId="0" borderId="2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49" fontId="12" fillId="0" borderId="4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5" xfId="0" applyFont="1" applyBorder="1" applyAlignment="1">
      <alignment/>
    </xf>
    <xf numFmtId="0" fontId="11" fillId="0" borderId="1" xfId="0" applyFont="1" applyBorder="1" applyAlignment="1">
      <alignment vertical="center" wrapText="1"/>
    </xf>
    <xf numFmtId="49" fontId="12" fillId="0" borderId="0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68" fontId="11" fillId="0" borderId="1" xfId="0" applyNumberFormat="1" applyFont="1" applyBorder="1" applyAlignment="1">
      <alignment vertical="center"/>
    </xf>
    <xf numFmtId="168" fontId="12" fillId="0" borderId="5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/>
    </xf>
    <xf numFmtId="49" fontId="12" fillId="0" borderId="10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49" fontId="11" fillId="0" borderId="8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3" fontId="12" fillId="0" borderId="6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/>
    </xf>
    <xf numFmtId="3" fontId="12" fillId="0" borderId="5" xfId="0" applyNumberFormat="1" applyFont="1" applyBorder="1" applyAlignment="1">
      <alignment horizontal="right" vertical="center"/>
    </xf>
    <xf numFmtId="3" fontId="12" fillId="0" borderId="8" xfId="0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 vertical="center"/>
    </xf>
    <xf numFmtId="3" fontId="12" fillId="0" borderId="13" xfId="0" applyNumberFormat="1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right" vertical="center"/>
    </xf>
    <xf numFmtId="3" fontId="12" fillId="0" borderId="15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3" fontId="12" fillId="0" borderId="11" xfId="0" applyNumberFormat="1" applyFont="1" applyBorder="1" applyAlignment="1">
      <alignment horizontal="right" vertical="center"/>
    </xf>
    <xf numFmtId="3" fontId="12" fillId="0" borderId="7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selection activeCell="E91" sqref="E9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11.875" style="0" customWidth="1"/>
    <col min="7" max="7" width="9.875" style="0" bestFit="1" customWidth="1"/>
  </cols>
  <sheetData>
    <row r="1" spans="2:5" ht="18">
      <c r="B1" s="131" t="s">
        <v>101</v>
      </c>
      <c r="C1" s="131"/>
      <c r="D1" s="131"/>
      <c r="E1" s="131"/>
    </row>
    <row r="2" spans="2:4" ht="18">
      <c r="B2" s="2"/>
      <c r="C2" s="2"/>
      <c r="D2" s="2"/>
    </row>
    <row r="3" ht="12.75">
      <c r="E3" s="5" t="s">
        <v>5</v>
      </c>
    </row>
    <row r="4" spans="1:7" s="11" customFormat="1" ht="15" customHeight="1">
      <c r="A4" s="132" t="s">
        <v>0</v>
      </c>
      <c r="B4" s="132" t="s">
        <v>17</v>
      </c>
      <c r="C4" s="132" t="s">
        <v>2</v>
      </c>
      <c r="D4" s="132" t="s">
        <v>15</v>
      </c>
      <c r="E4" s="135" t="s">
        <v>103</v>
      </c>
      <c r="F4" s="136"/>
      <c r="G4" s="137"/>
    </row>
    <row r="5" spans="1:7" s="11" customFormat="1" ht="15" customHeight="1">
      <c r="A5" s="133"/>
      <c r="B5" s="133"/>
      <c r="C5" s="133"/>
      <c r="D5" s="133"/>
      <c r="E5" s="95"/>
      <c r="F5" s="138" t="s">
        <v>3</v>
      </c>
      <c r="G5" s="139"/>
    </row>
    <row r="6" spans="1:7" s="11" customFormat="1" ht="15" customHeight="1">
      <c r="A6" s="133"/>
      <c r="B6" s="133"/>
      <c r="C6" s="134"/>
      <c r="D6" s="134"/>
      <c r="E6" s="96" t="s">
        <v>14</v>
      </c>
      <c r="F6" s="123" t="s">
        <v>99</v>
      </c>
      <c r="G6" s="122" t="s">
        <v>100</v>
      </c>
    </row>
    <row r="7" spans="1:7" s="12" customFormat="1" ht="7.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/>
      <c r="G7" s="94"/>
    </row>
    <row r="8" spans="1:7" ht="19.5" customHeight="1">
      <c r="A8" s="76" t="s">
        <v>19</v>
      </c>
      <c r="B8" s="17"/>
      <c r="C8" s="21"/>
      <c r="D8" s="21" t="s">
        <v>20</v>
      </c>
      <c r="E8" s="100">
        <f>SUM(E9,E13)</f>
        <v>11090250</v>
      </c>
      <c r="F8" s="100">
        <f>SUM(F9,F13)</f>
        <v>2000</v>
      </c>
      <c r="G8" s="100">
        <f>SUM(G9,G13)</f>
        <v>11088250</v>
      </c>
    </row>
    <row r="9" spans="1:7" ht="19.5" customHeight="1">
      <c r="A9" s="77"/>
      <c r="B9" s="68" t="s">
        <v>21</v>
      </c>
      <c r="C9" s="20"/>
      <c r="D9" s="21" t="s">
        <v>22</v>
      </c>
      <c r="E9" s="100">
        <f>SUM(E10:E12)</f>
        <v>11088250</v>
      </c>
      <c r="F9" s="100">
        <f>SUM(F10:F12)</f>
        <v>0</v>
      </c>
      <c r="G9" s="100">
        <f>SUM(G10:G12)</f>
        <v>11088250</v>
      </c>
    </row>
    <row r="10" spans="1:7" ht="19.5" customHeight="1">
      <c r="A10" s="22"/>
      <c r="B10" s="114"/>
      <c r="C10" s="31">
        <v>6208</v>
      </c>
      <c r="D10" s="89" t="s">
        <v>107</v>
      </c>
      <c r="E10" s="112">
        <v>10166250</v>
      </c>
      <c r="F10" s="112"/>
      <c r="G10" s="104">
        <v>10166250</v>
      </c>
    </row>
    <row r="11" spans="1:7" ht="29.25" customHeight="1">
      <c r="A11" s="22"/>
      <c r="B11" s="114"/>
      <c r="C11" s="31">
        <v>6290</v>
      </c>
      <c r="D11" s="88" t="s">
        <v>111</v>
      </c>
      <c r="E11" s="112">
        <v>722000</v>
      </c>
      <c r="F11" s="112"/>
      <c r="G11" s="104">
        <v>722000</v>
      </c>
    </row>
    <row r="12" spans="1:7" ht="40.5" customHeight="1">
      <c r="A12" s="22"/>
      <c r="B12" s="75"/>
      <c r="C12" s="26" t="s">
        <v>29</v>
      </c>
      <c r="D12" s="115" t="s">
        <v>30</v>
      </c>
      <c r="E12" s="117">
        <v>200000</v>
      </c>
      <c r="F12" s="117"/>
      <c r="G12" s="105">
        <v>200000</v>
      </c>
    </row>
    <row r="13" spans="1:7" ht="29.25" customHeight="1">
      <c r="A13" s="22"/>
      <c r="B13" s="97" t="s">
        <v>25</v>
      </c>
      <c r="C13" s="80"/>
      <c r="D13" s="73" t="s">
        <v>26</v>
      </c>
      <c r="E13" s="103">
        <f>SUM(E14)</f>
        <v>2000</v>
      </c>
      <c r="F13" s="103">
        <f>SUM(F14)</f>
        <v>2000</v>
      </c>
      <c r="G13" s="103"/>
    </row>
    <row r="14" spans="1:7" ht="54.75" customHeight="1">
      <c r="A14" s="22"/>
      <c r="B14" s="90"/>
      <c r="C14" s="25" t="s">
        <v>27</v>
      </c>
      <c r="D14" s="99" t="s">
        <v>28</v>
      </c>
      <c r="E14" s="102">
        <v>2000</v>
      </c>
      <c r="F14" s="102">
        <v>2000</v>
      </c>
      <c r="G14" s="102"/>
    </row>
    <row r="15" spans="1:7" ht="19.5" customHeight="1">
      <c r="A15" s="68" t="s">
        <v>31</v>
      </c>
      <c r="B15" s="21"/>
      <c r="C15" s="68"/>
      <c r="D15" s="23" t="s">
        <v>32</v>
      </c>
      <c r="E15" s="100">
        <f>SUM(E16)</f>
        <v>239210</v>
      </c>
      <c r="F15" s="100">
        <f>SUM(F16)</f>
        <v>39210</v>
      </c>
      <c r="G15" s="100">
        <f>SUM(G16)</f>
        <v>200000</v>
      </c>
    </row>
    <row r="16" spans="1:7" ht="19.5" customHeight="1">
      <c r="A16" s="77"/>
      <c r="B16" s="16" t="s">
        <v>33</v>
      </c>
      <c r="C16" s="16"/>
      <c r="D16" s="23" t="s">
        <v>34</v>
      </c>
      <c r="E16" s="100">
        <f>SUM(E17:E20)</f>
        <v>239210</v>
      </c>
      <c r="F16" s="100">
        <f>SUM(F17:F20)</f>
        <v>39210</v>
      </c>
      <c r="G16" s="100">
        <f>SUM(G17:G20)</f>
        <v>200000</v>
      </c>
    </row>
    <row r="17" spans="1:7" ht="26.25" customHeight="1">
      <c r="A17" s="22"/>
      <c r="B17" s="19"/>
      <c r="C17" s="25" t="s">
        <v>35</v>
      </c>
      <c r="D17" s="86" t="s">
        <v>36</v>
      </c>
      <c r="E17" s="102">
        <v>380</v>
      </c>
      <c r="F17" s="102">
        <v>380</v>
      </c>
      <c r="G17" s="104"/>
    </row>
    <row r="18" spans="1:7" ht="19.5" customHeight="1">
      <c r="A18" s="22"/>
      <c r="B18" s="19"/>
      <c r="C18" s="57" t="s">
        <v>23</v>
      </c>
      <c r="D18" s="86" t="s">
        <v>24</v>
      </c>
      <c r="E18" s="104">
        <v>100</v>
      </c>
      <c r="F18" s="104">
        <v>100</v>
      </c>
      <c r="G18" s="104"/>
    </row>
    <row r="19" spans="1:7" ht="50.25" customHeight="1">
      <c r="A19" s="22"/>
      <c r="B19" s="19"/>
      <c r="C19" s="57" t="s">
        <v>27</v>
      </c>
      <c r="D19" s="86" t="s">
        <v>28</v>
      </c>
      <c r="E19" s="104">
        <v>38730</v>
      </c>
      <c r="F19" s="104">
        <v>38730</v>
      </c>
      <c r="G19" s="104"/>
    </row>
    <row r="20" spans="1:7" ht="30.75" customHeight="1">
      <c r="A20" s="22"/>
      <c r="B20" s="19"/>
      <c r="C20" s="57" t="s">
        <v>104</v>
      </c>
      <c r="D20" s="86" t="s">
        <v>105</v>
      </c>
      <c r="E20" s="104">
        <v>200000</v>
      </c>
      <c r="F20" s="104"/>
      <c r="G20" s="104">
        <v>200000</v>
      </c>
    </row>
    <row r="21" spans="1:7" ht="24.75" customHeight="1">
      <c r="A21" s="27">
        <v>750</v>
      </c>
      <c r="B21" s="41"/>
      <c r="C21" s="42"/>
      <c r="D21" s="43" t="s">
        <v>37</v>
      </c>
      <c r="E21" s="100">
        <f>SUM(E22,E25)</f>
        <v>57614</v>
      </c>
      <c r="F21" s="100">
        <f>SUM(F22,F25)</f>
        <v>57614</v>
      </c>
      <c r="G21" s="101"/>
    </row>
    <row r="22" spans="1:7" ht="24.75" customHeight="1">
      <c r="A22" s="35"/>
      <c r="B22" s="85">
        <v>75011</v>
      </c>
      <c r="C22" s="33"/>
      <c r="D22" s="119" t="s">
        <v>38</v>
      </c>
      <c r="E22" s="109">
        <f>SUM(E23:E24)</f>
        <v>53614</v>
      </c>
      <c r="F22" s="109">
        <f>SUM(F23:F24)</f>
        <v>53614</v>
      </c>
      <c r="G22" s="104"/>
    </row>
    <row r="23" spans="1:7" ht="24.75" customHeight="1">
      <c r="A23" s="31"/>
      <c r="B23" s="34"/>
      <c r="C23" s="34">
        <v>2010</v>
      </c>
      <c r="D23" s="120" t="s">
        <v>39</v>
      </c>
      <c r="E23" s="116">
        <v>53464</v>
      </c>
      <c r="F23" s="116">
        <v>53464</v>
      </c>
      <c r="G23" s="102"/>
    </row>
    <row r="24" spans="1:7" ht="24.75" customHeight="1">
      <c r="A24" s="31"/>
      <c r="B24" s="36"/>
      <c r="C24" s="36">
        <v>2360</v>
      </c>
      <c r="D24" s="121" t="s">
        <v>40</v>
      </c>
      <c r="E24" s="117">
        <v>150</v>
      </c>
      <c r="F24" s="117">
        <v>150</v>
      </c>
      <c r="G24" s="105"/>
    </row>
    <row r="25" spans="1:7" ht="24.75" customHeight="1">
      <c r="A25" s="39"/>
      <c r="B25" s="83">
        <v>75095</v>
      </c>
      <c r="C25" s="71"/>
      <c r="D25" s="79" t="s">
        <v>26</v>
      </c>
      <c r="E25" s="106">
        <f>SUM(E26:E27)</f>
        <v>4000</v>
      </c>
      <c r="F25" s="106">
        <f>SUM(F26:F27)</f>
        <v>4000</v>
      </c>
      <c r="G25" s="105"/>
    </row>
    <row r="26" spans="1:7" ht="48.75" customHeight="1">
      <c r="A26" s="39"/>
      <c r="B26" s="35"/>
      <c r="C26" s="78" t="s">
        <v>27</v>
      </c>
      <c r="D26" s="46" t="s">
        <v>28</v>
      </c>
      <c r="E26" s="107">
        <v>1000</v>
      </c>
      <c r="F26" s="107">
        <v>1000</v>
      </c>
      <c r="G26" s="104"/>
    </row>
    <row r="27" spans="1:7" ht="19.5" customHeight="1">
      <c r="A27" s="74"/>
      <c r="B27" s="80"/>
      <c r="C27" s="54" t="s">
        <v>41</v>
      </c>
      <c r="D27" s="72" t="s">
        <v>42</v>
      </c>
      <c r="E27" s="108">
        <v>3000</v>
      </c>
      <c r="F27" s="108">
        <v>3000</v>
      </c>
      <c r="G27" s="104"/>
    </row>
    <row r="28" spans="1:7" ht="39" customHeight="1">
      <c r="A28" s="64">
        <v>751</v>
      </c>
      <c r="B28" s="28"/>
      <c r="C28" s="29"/>
      <c r="D28" s="30" t="s">
        <v>43</v>
      </c>
      <c r="E28" s="103">
        <f>SUM(E29)</f>
        <v>1100</v>
      </c>
      <c r="F28" s="103">
        <f>SUM(F29)</f>
        <v>1100</v>
      </c>
      <c r="G28" s="101"/>
    </row>
    <row r="29" spans="1:7" ht="24" customHeight="1">
      <c r="A29" s="44"/>
      <c r="B29" s="41">
        <v>75101</v>
      </c>
      <c r="C29" s="42"/>
      <c r="D29" s="43" t="s">
        <v>44</v>
      </c>
      <c r="E29" s="100">
        <f>SUM(E30)</f>
        <v>1100</v>
      </c>
      <c r="F29" s="100">
        <f>SUM(F30)</f>
        <v>1100</v>
      </c>
      <c r="G29" s="104"/>
    </row>
    <row r="30" spans="1:7" ht="27" customHeight="1">
      <c r="A30" s="44"/>
      <c r="B30" s="35"/>
      <c r="C30" s="45">
        <v>2010</v>
      </c>
      <c r="D30" s="46" t="s">
        <v>39</v>
      </c>
      <c r="E30" s="101">
        <v>1100</v>
      </c>
      <c r="F30" s="101">
        <v>1100</v>
      </c>
      <c r="G30" s="101"/>
    </row>
    <row r="31" spans="1:7" ht="25.5" customHeight="1">
      <c r="A31" s="82">
        <v>754</v>
      </c>
      <c r="B31" s="32"/>
      <c r="C31" s="33"/>
      <c r="D31" s="84" t="s">
        <v>45</v>
      </c>
      <c r="E31" s="109">
        <f>SUM(E32)</f>
        <v>400</v>
      </c>
      <c r="F31" s="109">
        <f>SUM(F32)</f>
        <v>400</v>
      </c>
      <c r="G31" s="104"/>
    </row>
    <row r="32" spans="1:7" ht="19.5" customHeight="1">
      <c r="A32" s="34"/>
      <c r="B32" s="41">
        <v>75414</v>
      </c>
      <c r="C32" s="42"/>
      <c r="D32" s="47" t="s">
        <v>46</v>
      </c>
      <c r="E32" s="110">
        <f>SUM(E33)</f>
        <v>400</v>
      </c>
      <c r="F32" s="110">
        <f>SUM(F33)</f>
        <v>400</v>
      </c>
      <c r="G32" s="101"/>
    </row>
    <row r="33" spans="1:7" ht="24.75" customHeight="1">
      <c r="A33" s="36"/>
      <c r="B33" s="37"/>
      <c r="C33" s="48">
        <v>2010</v>
      </c>
      <c r="D33" s="49" t="s">
        <v>39</v>
      </c>
      <c r="E33" s="108">
        <v>400</v>
      </c>
      <c r="F33" s="108">
        <v>400</v>
      </c>
      <c r="G33" s="104"/>
    </row>
    <row r="34" spans="1:7" ht="50.25" customHeight="1">
      <c r="A34" s="51">
        <v>756</v>
      </c>
      <c r="B34" s="28"/>
      <c r="C34" s="29"/>
      <c r="D34" s="30" t="s">
        <v>47</v>
      </c>
      <c r="E34" s="103">
        <f>SUM(E35,E38,E45,E54,E60,E63)</f>
        <v>2558632</v>
      </c>
      <c r="F34" s="103">
        <f>SUM(F35,F38,F45,F54,F60,F63)</f>
        <v>2558632</v>
      </c>
      <c r="G34" s="101"/>
    </row>
    <row r="35" spans="1:7" ht="24.75" customHeight="1">
      <c r="A35" s="32"/>
      <c r="B35" s="81">
        <v>75601</v>
      </c>
      <c r="C35" s="52"/>
      <c r="D35" s="43" t="s">
        <v>48</v>
      </c>
      <c r="E35" s="106">
        <f>SUM(E36:E37)</f>
        <v>15100</v>
      </c>
      <c r="F35" s="106">
        <f>SUM(F36:F37)</f>
        <v>15100</v>
      </c>
      <c r="G35" s="101"/>
    </row>
    <row r="36" spans="1:7" ht="24.75" customHeight="1">
      <c r="A36" s="39"/>
      <c r="B36" s="50"/>
      <c r="C36" s="18" t="s">
        <v>49</v>
      </c>
      <c r="D36" s="40" t="s">
        <v>50</v>
      </c>
      <c r="E36" s="102">
        <v>15000</v>
      </c>
      <c r="F36" s="102">
        <v>15000</v>
      </c>
      <c r="G36" s="104"/>
    </row>
    <row r="37" spans="1:7" ht="24.75" customHeight="1">
      <c r="A37" s="39"/>
      <c r="B37" s="53"/>
      <c r="C37" s="54" t="s">
        <v>51</v>
      </c>
      <c r="D37" s="49" t="s">
        <v>52</v>
      </c>
      <c r="E37" s="105">
        <v>100</v>
      </c>
      <c r="F37" s="105">
        <v>100</v>
      </c>
      <c r="G37" s="105"/>
    </row>
    <row r="38" spans="1:7" ht="39" customHeight="1">
      <c r="A38" s="39"/>
      <c r="B38" s="81">
        <v>75615</v>
      </c>
      <c r="C38" s="42"/>
      <c r="D38" s="43" t="s">
        <v>53</v>
      </c>
      <c r="E38" s="106">
        <f>SUM(E39:E44)</f>
        <v>474069</v>
      </c>
      <c r="F38" s="106">
        <f>SUM(F39:F44)</f>
        <v>474069</v>
      </c>
      <c r="G38" s="105"/>
    </row>
    <row r="39" spans="1:7" ht="19.5" customHeight="1">
      <c r="A39" s="39"/>
      <c r="B39" s="111"/>
      <c r="C39" s="24" t="s">
        <v>54</v>
      </c>
      <c r="D39" s="55" t="s">
        <v>55</v>
      </c>
      <c r="E39" s="102">
        <v>299966</v>
      </c>
      <c r="F39" s="102">
        <v>299966</v>
      </c>
      <c r="G39" s="104"/>
    </row>
    <row r="40" spans="1:7" ht="19.5" customHeight="1">
      <c r="A40" s="39"/>
      <c r="B40" s="50"/>
      <c r="C40" s="18" t="s">
        <v>56</v>
      </c>
      <c r="D40" s="55" t="s">
        <v>57</v>
      </c>
      <c r="E40" s="104">
        <v>8421</v>
      </c>
      <c r="F40" s="104">
        <v>8421</v>
      </c>
      <c r="G40" s="104"/>
    </row>
    <row r="41" spans="1:7" ht="19.5" customHeight="1">
      <c r="A41" s="39"/>
      <c r="B41" s="111"/>
      <c r="C41" s="24" t="s">
        <v>58</v>
      </c>
      <c r="D41" s="55" t="s">
        <v>59</v>
      </c>
      <c r="E41" s="104">
        <v>22668</v>
      </c>
      <c r="F41" s="104">
        <v>22668</v>
      </c>
      <c r="G41" s="104"/>
    </row>
    <row r="42" spans="1:7" ht="21" customHeight="1">
      <c r="A42" s="39"/>
      <c r="B42" s="50"/>
      <c r="C42" s="18" t="s">
        <v>60</v>
      </c>
      <c r="D42" s="55" t="s">
        <v>61</v>
      </c>
      <c r="E42" s="104">
        <v>140514</v>
      </c>
      <c r="F42" s="104">
        <v>140514</v>
      </c>
      <c r="G42" s="104"/>
    </row>
    <row r="43" spans="1:7" ht="19.5" customHeight="1">
      <c r="A43" s="39"/>
      <c r="B43" s="111"/>
      <c r="C43" s="24" t="s">
        <v>63</v>
      </c>
      <c r="D43" s="55" t="s">
        <v>64</v>
      </c>
      <c r="E43" s="104">
        <v>500</v>
      </c>
      <c r="F43" s="104">
        <v>500</v>
      </c>
      <c r="G43" s="104"/>
    </row>
    <row r="44" spans="1:7" ht="19.5" customHeight="1">
      <c r="A44" s="39"/>
      <c r="B44" s="53"/>
      <c r="C44" s="54" t="s">
        <v>51</v>
      </c>
      <c r="D44" s="49" t="s">
        <v>52</v>
      </c>
      <c r="E44" s="105">
        <v>2000</v>
      </c>
      <c r="F44" s="105">
        <v>2000</v>
      </c>
      <c r="G44" s="105"/>
    </row>
    <row r="45" spans="1:7" ht="36.75" customHeight="1">
      <c r="A45" s="39"/>
      <c r="B45" s="81">
        <v>75616</v>
      </c>
      <c r="C45" s="42"/>
      <c r="D45" s="43" t="s">
        <v>65</v>
      </c>
      <c r="E45" s="100">
        <f>SUM(E46:E53)</f>
        <v>730236</v>
      </c>
      <c r="F45" s="100">
        <f>SUM(F46:F53)</f>
        <v>730236</v>
      </c>
      <c r="G45" s="101"/>
    </row>
    <row r="46" spans="1:7" ht="19.5" customHeight="1">
      <c r="A46" s="39"/>
      <c r="B46" s="111"/>
      <c r="C46" s="24" t="s">
        <v>54</v>
      </c>
      <c r="D46" s="55" t="s">
        <v>55</v>
      </c>
      <c r="E46" s="104">
        <v>345692</v>
      </c>
      <c r="F46" s="104">
        <v>345692</v>
      </c>
      <c r="G46" s="104"/>
    </row>
    <row r="47" spans="1:7" ht="19.5" customHeight="1">
      <c r="A47" s="39"/>
      <c r="B47" s="111"/>
      <c r="C47" s="24" t="s">
        <v>56</v>
      </c>
      <c r="D47" s="55" t="s">
        <v>57</v>
      </c>
      <c r="E47" s="104">
        <v>191119</v>
      </c>
      <c r="F47" s="104">
        <v>191119</v>
      </c>
      <c r="G47" s="104"/>
    </row>
    <row r="48" spans="1:7" ht="19.5" customHeight="1">
      <c r="A48" s="39"/>
      <c r="B48" s="111"/>
      <c r="C48" s="24" t="s">
        <v>58</v>
      </c>
      <c r="D48" s="55" t="s">
        <v>59</v>
      </c>
      <c r="E48" s="104">
        <v>38130</v>
      </c>
      <c r="F48" s="104">
        <v>38130</v>
      </c>
      <c r="G48" s="104"/>
    </row>
    <row r="49" spans="1:7" ht="19.5" customHeight="1">
      <c r="A49" s="39"/>
      <c r="B49" s="111"/>
      <c r="C49" s="57" t="s">
        <v>60</v>
      </c>
      <c r="D49" s="87" t="s">
        <v>61</v>
      </c>
      <c r="E49" s="104">
        <v>34795</v>
      </c>
      <c r="F49" s="104">
        <v>34795</v>
      </c>
      <c r="G49" s="104"/>
    </row>
    <row r="50" spans="1:7" ht="19.5" customHeight="1">
      <c r="A50" s="39"/>
      <c r="B50" s="111"/>
      <c r="C50" s="57" t="s">
        <v>66</v>
      </c>
      <c r="D50" s="55" t="s">
        <v>67</v>
      </c>
      <c r="E50" s="104">
        <v>15000</v>
      </c>
      <c r="F50" s="104">
        <v>15000</v>
      </c>
      <c r="G50" s="104"/>
    </row>
    <row r="51" spans="1:7" ht="19.5" customHeight="1">
      <c r="A51" s="39"/>
      <c r="B51" s="111"/>
      <c r="C51" s="57" t="s">
        <v>68</v>
      </c>
      <c r="D51" s="55" t="s">
        <v>69</v>
      </c>
      <c r="E51" s="104">
        <v>3500</v>
      </c>
      <c r="F51" s="104">
        <v>3500</v>
      </c>
      <c r="G51" s="104"/>
    </row>
    <row r="52" spans="1:7" ht="19.5" customHeight="1">
      <c r="A52" s="39"/>
      <c r="B52" s="111"/>
      <c r="C52" s="24" t="s">
        <v>63</v>
      </c>
      <c r="D52" s="55" t="s">
        <v>64</v>
      </c>
      <c r="E52" s="104">
        <v>100000</v>
      </c>
      <c r="F52" s="104">
        <v>100000</v>
      </c>
      <c r="G52" s="104"/>
    </row>
    <row r="53" spans="1:7" ht="19.5" customHeight="1">
      <c r="A53" s="39"/>
      <c r="B53" s="53"/>
      <c r="C53" s="54" t="s">
        <v>51</v>
      </c>
      <c r="D53" s="49" t="s">
        <v>52</v>
      </c>
      <c r="E53" s="105">
        <v>2000</v>
      </c>
      <c r="F53" s="105">
        <v>2000</v>
      </c>
      <c r="G53" s="104"/>
    </row>
    <row r="54" spans="1:7" ht="24" customHeight="1">
      <c r="A54" s="39"/>
      <c r="B54" s="67">
        <v>75618</v>
      </c>
      <c r="C54" s="29"/>
      <c r="D54" s="30" t="s">
        <v>70</v>
      </c>
      <c r="E54" s="106">
        <f>SUM(E55:E59)</f>
        <v>55990</v>
      </c>
      <c r="F54" s="106">
        <f>SUM(F55:F59)</f>
        <v>55990</v>
      </c>
      <c r="G54" s="101"/>
    </row>
    <row r="55" spans="1:7" ht="19.5" customHeight="1">
      <c r="A55" s="39"/>
      <c r="B55" s="83"/>
      <c r="C55" s="24" t="s">
        <v>71</v>
      </c>
      <c r="D55" s="55" t="s">
        <v>72</v>
      </c>
      <c r="E55" s="102">
        <v>18000</v>
      </c>
      <c r="F55" s="102">
        <v>18000</v>
      </c>
      <c r="G55" s="104"/>
    </row>
    <row r="56" spans="1:7" ht="19.5" customHeight="1">
      <c r="A56" s="39"/>
      <c r="B56" s="83"/>
      <c r="C56" s="24" t="s">
        <v>73</v>
      </c>
      <c r="D56" s="40" t="s">
        <v>74</v>
      </c>
      <c r="E56" s="104">
        <v>30590</v>
      </c>
      <c r="F56" s="104">
        <v>30590</v>
      </c>
      <c r="G56" s="104"/>
    </row>
    <row r="57" spans="1:7" ht="24.75" customHeight="1">
      <c r="A57" s="39"/>
      <c r="B57" s="83"/>
      <c r="C57" s="24" t="s">
        <v>75</v>
      </c>
      <c r="D57" s="58" t="s">
        <v>76</v>
      </c>
      <c r="E57" s="104">
        <v>5900</v>
      </c>
      <c r="F57" s="104">
        <v>5900</v>
      </c>
      <c r="G57" s="104"/>
    </row>
    <row r="58" spans="1:7" ht="19.5" customHeight="1">
      <c r="A58" s="39"/>
      <c r="B58" s="83"/>
      <c r="C58" s="24" t="s">
        <v>23</v>
      </c>
      <c r="D58" s="40" t="s">
        <v>62</v>
      </c>
      <c r="E58" s="104">
        <v>1000</v>
      </c>
      <c r="F58" s="104">
        <v>1000</v>
      </c>
      <c r="G58" s="104"/>
    </row>
    <row r="59" spans="1:7" ht="19.5" customHeight="1">
      <c r="A59" s="39"/>
      <c r="B59" s="83"/>
      <c r="C59" s="59" t="s">
        <v>51</v>
      </c>
      <c r="D59" s="49" t="s">
        <v>52</v>
      </c>
      <c r="E59" s="105">
        <v>500</v>
      </c>
      <c r="F59" s="105">
        <v>500</v>
      </c>
      <c r="G59" s="104"/>
    </row>
    <row r="60" spans="1:7" ht="19.5" customHeight="1">
      <c r="A60" s="56"/>
      <c r="B60" s="81">
        <v>75621</v>
      </c>
      <c r="C60" s="42"/>
      <c r="D60" s="43" t="s">
        <v>77</v>
      </c>
      <c r="E60" s="100">
        <f>SUM(E61:E62)</f>
        <v>1281237</v>
      </c>
      <c r="F60" s="100">
        <f>SUM(F61:F62)</f>
        <v>1281237</v>
      </c>
      <c r="G60" s="101"/>
    </row>
    <row r="61" spans="1:7" ht="19.5" customHeight="1">
      <c r="A61" s="39"/>
      <c r="B61" s="111"/>
      <c r="C61" s="24" t="s">
        <v>78</v>
      </c>
      <c r="D61" s="55" t="s">
        <v>79</v>
      </c>
      <c r="E61" s="102">
        <f>1311597-61760</f>
        <v>1249837</v>
      </c>
      <c r="F61" s="102">
        <f>1311597-61760</f>
        <v>1249837</v>
      </c>
      <c r="G61" s="104"/>
    </row>
    <row r="62" spans="1:7" ht="19.5" customHeight="1">
      <c r="A62" s="39"/>
      <c r="B62" s="53"/>
      <c r="C62" s="54" t="s">
        <v>80</v>
      </c>
      <c r="D62" s="60" t="s">
        <v>81</v>
      </c>
      <c r="E62" s="105">
        <f>30000+1400</f>
        <v>31400</v>
      </c>
      <c r="F62" s="105">
        <f>30000+1400</f>
        <v>31400</v>
      </c>
      <c r="G62" s="104"/>
    </row>
    <row r="63" spans="1:7" ht="24.75" customHeight="1">
      <c r="A63" s="39"/>
      <c r="B63" s="81">
        <v>75647</v>
      </c>
      <c r="C63" s="42"/>
      <c r="D63" s="43" t="s">
        <v>82</v>
      </c>
      <c r="E63" s="100">
        <f>SUM(E64)</f>
        <v>2000</v>
      </c>
      <c r="F63" s="100">
        <f>SUM(F64)</f>
        <v>2000</v>
      </c>
      <c r="G63" s="101"/>
    </row>
    <row r="64" spans="1:7" ht="19.5" customHeight="1">
      <c r="A64" s="37"/>
      <c r="B64" s="53"/>
      <c r="C64" s="26" t="s">
        <v>23</v>
      </c>
      <c r="D64" s="49" t="s">
        <v>62</v>
      </c>
      <c r="E64" s="105">
        <v>2000</v>
      </c>
      <c r="F64" s="105">
        <v>2000</v>
      </c>
      <c r="G64" s="104"/>
    </row>
    <row r="65" spans="1:7" ht="19.5" customHeight="1">
      <c r="A65" s="64">
        <v>758</v>
      </c>
      <c r="B65" s="41"/>
      <c r="C65" s="42"/>
      <c r="D65" s="47" t="s">
        <v>83</v>
      </c>
      <c r="E65" s="106">
        <f>SUM(E66,E68,E70)</f>
        <v>3738088</v>
      </c>
      <c r="F65" s="106">
        <f>SUM(F66,F68,F70)</f>
        <v>3738088</v>
      </c>
      <c r="G65" s="101"/>
    </row>
    <row r="66" spans="1:7" ht="24" customHeight="1">
      <c r="A66" s="31"/>
      <c r="B66" s="41">
        <v>75801</v>
      </c>
      <c r="C66" s="42"/>
      <c r="D66" s="43" t="s">
        <v>84</v>
      </c>
      <c r="E66" s="100">
        <f>SUM(E67)</f>
        <v>2577411</v>
      </c>
      <c r="F66" s="100">
        <f>SUM(F67)</f>
        <v>2577411</v>
      </c>
      <c r="G66" s="104"/>
    </row>
    <row r="67" spans="1:7" ht="19.5" customHeight="1">
      <c r="A67" s="31"/>
      <c r="B67" s="37"/>
      <c r="C67" s="48">
        <v>2920</v>
      </c>
      <c r="D67" s="60" t="s">
        <v>85</v>
      </c>
      <c r="E67" s="104">
        <v>2577411</v>
      </c>
      <c r="F67" s="104">
        <v>2577411</v>
      </c>
      <c r="G67" s="101"/>
    </row>
    <row r="68" spans="1:7" ht="19.5" customHeight="1">
      <c r="A68" s="31"/>
      <c r="B68" s="28">
        <v>75807</v>
      </c>
      <c r="C68" s="29"/>
      <c r="D68" s="30" t="s">
        <v>86</v>
      </c>
      <c r="E68" s="100">
        <f>SUM(E69)</f>
        <v>1157677</v>
      </c>
      <c r="F68" s="100">
        <f>SUM(F69)</f>
        <v>1157677</v>
      </c>
      <c r="G68" s="104"/>
    </row>
    <row r="69" spans="1:7" ht="19.5" customHeight="1">
      <c r="A69" s="31"/>
      <c r="B69" s="61"/>
      <c r="C69" s="62">
        <v>2920</v>
      </c>
      <c r="D69" s="63" t="s">
        <v>85</v>
      </c>
      <c r="E69" s="104">
        <v>1157677</v>
      </c>
      <c r="F69" s="104">
        <v>1157677</v>
      </c>
      <c r="G69" s="101"/>
    </row>
    <row r="70" spans="1:7" ht="19.5" customHeight="1">
      <c r="A70" s="31"/>
      <c r="B70" s="64">
        <v>75814</v>
      </c>
      <c r="C70" s="64"/>
      <c r="D70" s="38" t="s">
        <v>87</v>
      </c>
      <c r="E70" s="100">
        <f>SUM(E71)</f>
        <v>3000</v>
      </c>
      <c r="F70" s="100">
        <f>SUM(F71)</f>
        <v>3000</v>
      </c>
      <c r="G70" s="104"/>
    </row>
    <row r="71" spans="1:7" ht="19.5" customHeight="1">
      <c r="A71" s="31"/>
      <c r="B71" s="37"/>
      <c r="C71" s="54" t="s">
        <v>88</v>
      </c>
      <c r="D71" s="49" t="s">
        <v>89</v>
      </c>
      <c r="E71" s="101">
        <v>3000</v>
      </c>
      <c r="F71" s="101">
        <v>3000</v>
      </c>
      <c r="G71" s="101"/>
    </row>
    <row r="72" spans="1:7" ht="19.5" customHeight="1">
      <c r="A72" s="41">
        <v>801</v>
      </c>
      <c r="B72" s="28"/>
      <c r="C72" s="66"/>
      <c r="D72" s="30" t="s">
        <v>110</v>
      </c>
      <c r="E72" s="100">
        <f>SUM(E73)</f>
        <v>25000</v>
      </c>
      <c r="F72" s="100">
        <f>SUM(F73)</f>
        <v>25000</v>
      </c>
      <c r="G72" s="100"/>
    </row>
    <row r="73" spans="1:7" ht="19.5" customHeight="1">
      <c r="A73" s="51"/>
      <c r="B73" s="28">
        <v>80101</v>
      </c>
      <c r="C73" s="66"/>
      <c r="D73" s="30" t="s">
        <v>98</v>
      </c>
      <c r="E73" s="100">
        <f>SUM(E74)</f>
        <v>25000</v>
      </c>
      <c r="F73" s="100">
        <f>SUM(F74)</f>
        <v>25000</v>
      </c>
      <c r="G73" s="100"/>
    </row>
    <row r="74" spans="1:7" ht="42" customHeight="1">
      <c r="A74" s="31"/>
      <c r="B74" s="37"/>
      <c r="C74" s="54" t="s">
        <v>108</v>
      </c>
      <c r="D74" s="49" t="s">
        <v>109</v>
      </c>
      <c r="E74" s="101">
        <v>25000</v>
      </c>
      <c r="F74" s="101">
        <v>25000</v>
      </c>
      <c r="G74" s="101"/>
    </row>
    <row r="75" spans="1:7" ht="19.5" customHeight="1">
      <c r="A75" s="41">
        <v>852</v>
      </c>
      <c r="B75" s="41"/>
      <c r="C75" s="42"/>
      <c r="D75" s="47" t="s">
        <v>90</v>
      </c>
      <c r="E75" s="100">
        <f>SUM(E76,E78,E80,E83,E85)</f>
        <v>1248200</v>
      </c>
      <c r="F75" s="100">
        <f>SUM(F76,F78,F80,F83,F85)</f>
        <v>1248200</v>
      </c>
      <c r="G75" s="101"/>
    </row>
    <row r="76" spans="1:7" ht="24.75" customHeight="1">
      <c r="A76" s="51"/>
      <c r="B76" s="41">
        <v>85212</v>
      </c>
      <c r="C76" s="42"/>
      <c r="D76" s="30" t="s">
        <v>91</v>
      </c>
      <c r="E76" s="100">
        <f>SUM(E77)</f>
        <v>970000</v>
      </c>
      <c r="F76" s="100">
        <f>SUM(F77)</f>
        <v>970000</v>
      </c>
      <c r="G76" s="101"/>
    </row>
    <row r="77" spans="1:7" ht="27.75" customHeight="1">
      <c r="A77" s="51"/>
      <c r="B77" s="41"/>
      <c r="C77" s="48">
        <v>2010</v>
      </c>
      <c r="D77" s="49" t="s">
        <v>39</v>
      </c>
      <c r="E77" s="104">
        <v>970000</v>
      </c>
      <c r="F77" s="104">
        <v>970000</v>
      </c>
      <c r="G77" s="104"/>
    </row>
    <row r="78" spans="1:7" ht="35.25" customHeight="1">
      <c r="A78" s="51"/>
      <c r="B78" s="41">
        <v>85213</v>
      </c>
      <c r="C78" s="42"/>
      <c r="D78" s="30" t="s">
        <v>92</v>
      </c>
      <c r="E78" s="100">
        <f>SUM(E79)</f>
        <v>4400</v>
      </c>
      <c r="F78" s="100">
        <f>SUM(F79)</f>
        <v>4400</v>
      </c>
      <c r="G78" s="101"/>
    </row>
    <row r="79" spans="1:7" ht="28.5" customHeight="1">
      <c r="A79" s="31"/>
      <c r="B79" s="61"/>
      <c r="C79" s="48">
        <v>2010</v>
      </c>
      <c r="D79" s="49" t="s">
        <v>39</v>
      </c>
      <c r="E79" s="104">
        <v>4400</v>
      </c>
      <c r="F79" s="104">
        <v>4400</v>
      </c>
      <c r="G79" s="104"/>
    </row>
    <row r="80" spans="1:7" ht="25.5" customHeight="1">
      <c r="A80" s="51"/>
      <c r="B80" s="32">
        <v>85214</v>
      </c>
      <c r="C80" s="33"/>
      <c r="D80" s="84" t="s">
        <v>93</v>
      </c>
      <c r="E80" s="109">
        <f>SUM(E81:E82)</f>
        <v>56600</v>
      </c>
      <c r="F80" s="109">
        <f>SUM(F81:F82)</f>
        <v>56600</v>
      </c>
      <c r="G80" s="102"/>
    </row>
    <row r="81" spans="1:7" ht="25.5" customHeight="1">
      <c r="A81" s="31"/>
      <c r="B81" s="34"/>
      <c r="C81" s="34">
        <v>2010</v>
      </c>
      <c r="D81" s="120" t="s">
        <v>39</v>
      </c>
      <c r="E81" s="116">
        <v>49000</v>
      </c>
      <c r="F81" s="116">
        <v>49000</v>
      </c>
      <c r="G81" s="102"/>
    </row>
    <row r="82" spans="1:7" ht="24" customHeight="1">
      <c r="A82" s="31"/>
      <c r="B82" s="36"/>
      <c r="C82" s="36">
        <v>2030</v>
      </c>
      <c r="D82" s="121" t="s">
        <v>94</v>
      </c>
      <c r="E82" s="117">
        <v>7600</v>
      </c>
      <c r="F82" s="117">
        <v>7600</v>
      </c>
      <c r="G82" s="105"/>
    </row>
    <row r="83" spans="1:7" ht="19.5" customHeight="1">
      <c r="A83" s="56"/>
      <c r="B83" s="28">
        <v>85219</v>
      </c>
      <c r="C83" s="29"/>
      <c r="D83" s="38" t="s">
        <v>95</v>
      </c>
      <c r="E83" s="103">
        <f>SUM(E84)</f>
        <v>67000</v>
      </c>
      <c r="F83" s="103">
        <f>SUM(F84)</f>
        <v>67000</v>
      </c>
      <c r="G83" s="104"/>
    </row>
    <row r="84" spans="1:7" ht="24" customHeight="1">
      <c r="A84" s="39"/>
      <c r="B84" s="65"/>
      <c r="C84" s="48">
        <v>2030</v>
      </c>
      <c r="D84" s="49" t="s">
        <v>94</v>
      </c>
      <c r="E84" s="104">
        <v>67000</v>
      </c>
      <c r="F84" s="104">
        <v>67000</v>
      </c>
      <c r="G84" s="101"/>
    </row>
    <row r="85" spans="1:7" ht="19.5" customHeight="1">
      <c r="A85" s="39"/>
      <c r="B85" s="32">
        <v>85295</v>
      </c>
      <c r="C85" s="50"/>
      <c r="D85" s="118" t="s">
        <v>26</v>
      </c>
      <c r="E85" s="100">
        <f>SUM(E86:E87)</f>
        <v>150200</v>
      </c>
      <c r="F85" s="100">
        <f>SUM(F86:F87)</f>
        <v>150200</v>
      </c>
      <c r="G85" s="104"/>
    </row>
    <row r="86" spans="1:7" ht="42" customHeight="1">
      <c r="A86" s="31"/>
      <c r="B86" s="82"/>
      <c r="C86" s="34">
        <v>2023</v>
      </c>
      <c r="D86" s="46" t="s">
        <v>106</v>
      </c>
      <c r="E86" s="113">
        <v>130200</v>
      </c>
      <c r="F86" s="112">
        <v>130200</v>
      </c>
      <c r="G86" s="102"/>
    </row>
    <row r="87" spans="1:7" ht="24" customHeight="1">
      <c r="A87" s="36"/>
      <c r="B87" s="36"/>
      <c r="C87" s="36">
        <v>2030</v>
      </c>
      <c r="D87" s="49" t="s">
        <v>94</v>
      </c>
      <c r="E87" s="113">
        <v>20000</v>
      </c>
      <c r="F87" s="112">
        <v>20000</v>
      </c>
      <c r="G87" s="105"/>
    </row>
    <row r="88" spans="1:7" ht="19.5" customHeight="1">
      <c r="A88" s="51">
        <v>926</v>
      </c>
      <c r="B88" s="28"/>
      <c r="C88" s="66"/>
      <c r="D88" s="38" t="s">
        <v>96</v>
      </c>
      <c r="E88" s="100">
        <f>SUM(E89)</f>
        <v>8000</v>
      </c>
      <c r="F88" s="100">
        <f>SUM(F89)</f>
        <v>8000</v>
      </c>
      <c r="G88" s="104"/>
    </row>
    <row r="89" spans="1:7" ht="19.5" customHeight="1">
      <c r="A89" s="32"/>
      <c r="B89" s="67">
        <v>92605</v>
      </c>
      <c r="C89" s="66"/>
      <c r="D89" s="38" t="s">
        <v>97</v>
      </c>
      <c r="E89" s="100">
        <f>SUM(E90)</f>
        <v>8000</v>
      </c>
      <c r="F89" s="100">
        <f>SUM(F90)</f>
        <v>8000</v>
      </c>
      <c r="G89" s="101"/>
    </row>
    <row r="90" spans="1:7" ht="50.25" customHeight="1">
      <c r="A90" s="37"/>
      <c r="B90" s="53"/>
      <c r="C90" s="54" t="s">
        <v>27</v>
      </c>
      <c r="D90" s="49" t="s">
        <v>28</v>
      </c>
      <c r="E90" s="105">
        <v>8000</v>
      </c>
      <c r="F90" s="105">
        <v>8000</v>
      </c>
      <c r="G90" s="101"/>
    </row>
    <row r="91" spans="1:7" s="14" customFormat="1" ht="19.5" customHeight="1">
      <c r="A91" s="128" t="s">
        <v>13</v>
      </c>
      <c r="B91" s="129"/>
      <c r="C91" s="129"/>
      <c r="D91" s="130"/>
      <c r="E91" s="100">
        <f>SUM(E8,E15,E21,E28,E31,E34,E65,E72,E75,E94,E88)</f>
        <v>18966494</v>
      </c>
      <c r="F91" s="100">
        <f>SUM(F8,F15,F21,F28,F31,F34,F65,F72,F75,F88)</f>
        <v>7678244</v>
      </c>
      <c r="G91" s="100">
        <f>SUM(G8,G15,G21,G28,G31,G34,G65,G72,G75,G88)</f>
        <v>11288250</v>
      </c>
    </row>
    <row r="92" spans="1:5" ht="12.75">
      <c r="A92" s="91"/>
      <c r="B92" s="4"/>
      <c r="C92" s="4"/>
      <c r="D92" s="4"/>
      <c r="E92" s="4"/>
    </row>
    <row r="93" spans="1:5" ht="12.75">
      <c r="A93" s="92"/>
      <c r="B93" s="4"/>
      <c r="C93" s="4"/>
      <c r="D93" s="3"/>
      <c r="E93" s="4"/>
    </row>
    <row r="94" spans="1:5" ht="12.75">
      <c r="A94" s="91"/>
      <c r="B94" s="93"/>
      <c r="C94" s="4"/>
      <c r="D94" s="3"/>
      <c r="E94" s="4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  <row r="111" spans="2:5" ht="12.75"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2:5" ht="12.75">
      <c r="B114" s="1"/>
      <c r="C114" s="1"/>
      <c r="D114" s="1"/>
      <c r="E114" s="1"/>
    </row>
    <row r="115" spans="2:5" ht="12.75">
      <c r="B115" s="1"/>
      <c r="C115" s="1"/>
      <c r="D115" s="1"/>
      <c r="E115" s="1"/>
    </row>
    <row r="116" spans="2:5" ht="12.75">
      <c r="B116" s="1"/>
      <c r="C116" s="1"/>
      <c r="D116" s="1"/>
      <c r="E116" s="1"/>
    </row>
    <row r="117" spans="2:5" ht="12.75"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2:5" ht="12.75">
      <c r="B119" s="1"/>
      <c r="C119" s="1"/>
      <c r="D119" s="1"/>
      <c r="E119" s="1"/>
    </row>
    <row r="120" spans="2:5" ht="12.75">
      <c r="B120" s="1"/>
      <c r="C120" s="1"/>
      <c r="D120" s="1"/>
      <c r="E120" s="1"/>
    </row>
    <row r="121" spans="2:5" ht="12.75">
      <c r="B121" s="1"/>
      <c r="C121" s="1"/>
      <c r="D121" s="1"/>
      <c r="E121" s="1"/>
    </row>
    <row r="122" spans="2:5" ht="12.75"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2:5" ht="12.75">
      <c r="B124" s="1"/>
      <c r="C124" s="1"/>
      <c r="D124" s="1"/>
      <c r="E124" s="1"/>
    </row>
    <row r="125" spans="2:5" ht="12.75">
      <c r="B125" s="1"/>
      <c r="C125" s="1"/>
      <c r="D125" s="1"/>
      <c r="E125" s="1"/>
    </row>
  </sheetData>
  <mergeCells count="8">
    <mergeCell ref="A91:D91"/>
    <mergeCell ref="B1:E1"/>
    <mergeCell ref="A4:A6"/>
    <mergeCell ref="B4:B6"/>
    <mergeCell ref="C4:C6"/>
    <mergeCell ref="D4:D6"/>
    <mergeCell ref="E4:G4"/>
    <mergeCell ref="F5:G5"/>
  </mergeCells>
  <printOptions horizontalCentered="1"/>
  <pageMargins left="0.57" right="0.54" top="2.204724409448819" bottom="0.5905511811023623" header="0.5118110236220472" footer="0.5118110236220472"/>
  <pageSetup fitToHeight="4" horizontalDpi="300" verticalDpi="300" orientation="portrait" paperSize="9" scale="88" r:id="rId1"/>
  <headerFooter alignWithMargins="0">
    <oddHeader>&amp;R&amp;9Załącznik nr 1
do Uchwały Nr XX/121/08 
Rady Gminy Osieck 
z dnia 30 grudnia 2008r.</oddHeader>
  </headerFooter>
  <rowBreaks count="3" manualBreakCount="3">
    <brk id="20" max="255" man="1"/>
    <brk id="44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A23"/>
  <sheetViews>
    <sheetView tabSelected="1" workbookViewId="0" topLeftCell="D16">
      <selection activeCell="H23" sqref="H23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63" customHeight="1">
      <c r="A1" s="144" t="s">
        <v>102</v>
      </c>
      <c r="B1" s="144"/>
      <c r="C1" s="144"/>
      <c r="D1" s="144"/>
      <c r="E1" s="144"/>
      <c r="F1" s="144"/>
      <c r="G1" s="144"/>
      <c r="H1" s="144"/>
      <c r="I1" s="144"/>
      <c r="J1" s="144"/>
    </row>
    <row r="3" ht="12.75">
      <c r="J3" s="13" t="s">
        <v>4</v>
      </c>
    </row>
    <row r="4" spans="1:79" ht="20.25" customHeight="1">
      <c r="A4" s="145" t="s">
        <v>0</v>
      </c>
      <c r="B4" s="146" t="s">
        <v>1</v>
      </c>
      <c r="C4" s="146" t="s">
        <v>16</v>
      </c>
      <c r="D4" s="140" t="s">
        <v>12</v>
      </c>
      <c r="E4" s="140" t="s">
        <v>18</v>
      </c>
      <c r="F4" s="140" t="s">
        <v>6</v>
      </c>
      <c r="G4" s="140"/>
      <c r="H4" s="140"/>
      <c r="I4" s="140"/>
      <c r="J4" s="140"/>
      <c r="BX4" s="1"/>
      <c r="BY4" s="1"/>
      <c r="BZ4" s="1"/>
      <c r="CA4" s="1"/>
    </row>
    <row r="5" spans="1:79" ht="18" customHeight="1">
      <c r="A5" s="145"/>
      <c r="B5" s="147"/>
      <c r="C5" s="147"/>
      <c r="D5" s="145"/>
      <c r="E5" s="140"/>
      <c r="F5" s="140" t="s">
        <v>10</v>
      </c>
      <c r="G5" s="140" t="s">
        <v>3</v>
      </c>
      <c r="H5" s="140"/>
      <c r="I5" s="140"/>
      <c r="J5" s="140" t="s">
        <v>11</v>
      </c>
      <c r="BX5" s="1"/>
      <c r="BY5" s="1"/>
      <c r="BZ5" s="1"/>
      <c r="CA5" s="1"/>
    </row>
    <row r="6" spans="1:79" ht="69" customHeight="1">
      <c r="A6" s="145"/>
      <c r="B6" s="148"/>
      <c r="C6" s="148"/>
      <c r="D6" s="145"/>
      <c r="E6" s="140"/>
      <c r="F6" s="140"/>
      <c r="G6" s="6" t="s">
        <v>7</v>
      </c>
      <c r="H6" s="6" t="s">
        <v>8</v>
      </c>
      <c r="I6" s="6" t="s">
        <v>9</v>
      </c>
      <c r="J6" s="140"/>
      <c r="BX6" s="1"/>
      <c r="BY6" s="1"/>
      <c r="BZ6" s="1"/>
      <c r="CA6" s="1"/>
    </row>
    <row r="7" spans="1:79" ht="8.2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BX7" s="1"/>
      <c r="BY7" s="1"/>
      <c r="BZ7" s="1"/>
      <c r="CA7" s="1"/>
    </row>
    <row r="8" spans="1:79" ht="15.75" customHeight="1">
      <c r="A8" s="124" t="s">
        <v>116</v>
      </c>
      <c r="B8" s="68" t="s">
        <v>117</v>
      </c>
      <c r="C8" s="42"/>
      <c r="D8" s="69">
        <f>SUM(D9:D10)</f>
        <v>193000</v>
      </c>
      <c r="E8" s="69">
        <f>SUM(E9:E10)</f>
        <v>193000</v>
      </c>
      <c r="F8" s="10"/>
      <c r="G8" s="10"/>
      <c r="H8" s="10"/>
      <c r="I8" s="10"/>
      <c r="J8" s="69">
        <f>SUM(J9:J10)</f>
        <v>193000</v>
      </c>
      <c r="BX8" s="1"/>
      <c r="BY8" s="1"/>
      <c r="BZ8" s="1"/>
      <c r="CA8" s="1"/>
    </row>
    <row r="9" spans="1:79" ht="15.75" customHeight="1">
      <c r="A9" s="125"/>
      <c r="B9" s="126"/>
      <c r="C9" s="50">
        <v>6300</v>
      </c>
      <c r="D9" s="70">
        <v>193000</v>
      </c>
      <c r="E9" s="70"/>
      <c r="F9" s="98"/>
      <c r="G9" s="98"/>
      <c r="H9" s="98"/>
      <c r="I9" s="98"/>
      <c r="J9" s="70"/>
      <c r="BX9" s="1"/>
      <c r="BY9" s="1"/>
      <c r="BZ9" s="1"/>
      <c r="CA9" s="1"/>
    </row>
    <row r="10" spans="1:79" ht="15.75" customHeight="1">
      <c r="A10" s="125"/>
      <c r="B10" s="126"/>
      <c r="C10" s="50">
        <v>6060</v>
      </c>
      <c r="D10" s="70"/>
      <c r="E10" s="70">
        <v>193000</v>
      </c>
      <c r="F10" s="127"/>
      <c r="G10" s="127"/>
      <c r="H10" s="127"/>
      <c r="I10" s="127"/>
      <c r="J10" s="70">
        <v>193000</v>
      </c>
      <c r="BX10" s="1"/>
      <c r="BY10" s="1"/>
      <c r="BZ10" s="1"/>
      <c r="CA10" s="1"/>
    </row>
    <row r="11" spans="1:79" ht="15.75" customHeight="1">
      <c r="A11" s="124" t="s">
        <v>112</v>
      </c>
      <c r="B11" s="68" t="s">
        <v>113</v>
      </c>
      <c r="C11" s="42"/>
      <c r="D11" s="69">
        <v>6650</v>
      </c>
      <c r="E11" s="69">
        <v>6650</v>
      </c>
      <c r="F11" s="10"/>
      <c r="G11" s="10"/>
      <c r="H11" s="10"/>
      <c r="I11" s="10"/>
      <c r="J11" s="69">
        <v>6650</v>
      </c>
      <c r="BX11" s="1"/>
      <c r="BY11" s="1"/>
      <c r="BZ11" s="1"/>
      <c r="CA11" s="1"/>
    </row>
    <row r="12" spans="1:79" ht="15.75" customHeight="1">
      <c r="A12" s="125"/>
      <c r="B12" s="126"/>
      <c r="C12" s="50">
        <v>6300</v>
      </c>
      <c r="D12" s="70">
        <v>6650</v>
      </c>
      <c r="E12" s="70"/>
      <c r="F12" s="98"/>
      <c r="G12" s="98"/>
      <c r="H12" s="98"/>
      <c r="I12" s="98"/>
      <c r="J12" s="70"/>
      <c r="BX12" s="1"/>
      <c r="BY12" s="1"/>
      <c r="BZ12" s="1"/>
      <c r="CA12" s="1"/>
    </row>
    <row r="13" spans="1:79" ht="15.75" customHeight="1">
      <c r="A13" s="125"/>
      <c r="B13" s="126"/>
      <c r="C13" s="50">
        <v>6060</v>
      </c>
      <c r="D13" s="70"/>
      <c r="E13" s="70">
        <v>6650</v>
      </c>
      <c r="F13" s="127"/>
      <c r="G13" s="127"/>
      <c r="H13" s="127"/>
      <c r="I13" s="127"/>
      <c r="J13" s="70">
        <v>6650</v>
      </c>
      <c r="BX13" s="1"/>
      <c r="BY13" s="1"/>
      <c r="BZ13" s="1"/>
      <c r="CA13" s="1"/>
    </row>
    <row r="14" spans="1:79" ht="15.75" customHeight="1">
      <c r="A14" s="124" t="s">
        <v>114</v>
      </c>
      <c r="B14" s="68" t="s">
        <v>115</v>
      </c>
      <c r="C14" s="42"/>
      <c r="D14" s="69">
        <f>SUM(D15:D16)</f>
        <v>25000</v>
      </c>
      <c r="E14" s="69">
        <f>SUM(E15:E16)</f>
        <v>25000</v>
      </c>
      <c r="F14" s="10"/>
      <c r="G14" s="10"/>
      <c r="H14" s="10"/>
      <c r="I14" s="10"/>
      <c r="J14" s="69">
        <f>SUM(J15:J16)</f>
        <v>25000</v>
      </c>
      <c r="BX14" s="1"/>
      <c r="BY14" s="1"/>
      <c r="BZ14" s="1"/>
      <c r="CA14" s="1"/>
    </row>
    <row r="15" spans="1:79" ht="15.75" customHeight="1">
      <c r="A15" s="125"/>
      <c r="B15" s="126"/>
      <c r="C15" s="50">
        <v>6300</v>
      </c>
      <c r="D15" s="70">
        <v>25000</v>
      </c>
      <c r="E15" s="70"/>
      <c r="F15" s="98"/>
      <c r="G15" s="98"/>
      <c r="H15" s="98"/>
      <c r="I15" s="98"/>
      <c r="J15" s="70"/>
      <c r="BX15" s="1"/>
      <c r="BY15" s="1"/>
      <c r="BZ15" s="1"/>
      <c r="CA15" s="1"/>
    </row>
    <row r="16" spans="1:79" ht="15.75" customHeight="1">
      <c r="A16" s="125"/>
      <c r="B16" s="126"/>
      <c r="C16" s="50">
        <v>6060</v>
      </c>
      <c r="D16" s="70"/>
      <c r="E16" s="70">
        <v>25000</v>
      </c>
      <c r="F16" s="127"/>
      <c r="G16" s="127"/>
      <c r="H16" s="127"/>
      <c r="I16" s="127"/>
      <c r="J16" s="70">
        <v>25000</v>
      </c>
      <c r="BX16" s="1"/>
      <c r="BY16" s="1"/>
      <c r="BZ16" s="1"/>
      <c r="CA16" s="1"/>
    </row>
    <row r="17" spans="1:79" ht="24.75" customHeight="1">
      <c r="A17" s="141" t="s">
        <v>14</v>
      </c>
      <c r="B17" s="142"/>
      <c r="C17" s="143"/>
      <c r="D17" s="69">
        <f>SUM(D8,D11,D14)</f>
        <v>224650</v>
      </c>
      <c r="E17" s="69">
        <f>SUM(E8,E11,E14)</f>
        <v>224650</v>
      </c>
      <c r="F17" s="8"/>
      <c r="G17" s="8"/>
      <c r="H17" s="8"/>
      <c r="I17" s="8"/>
      <c r="J17" s="69">
        <f>SUM(J8,J11,J14)</f>
        <v>224650</v>
      </c>
      <c r="BX17" s="1"/>
      <c r="BY17" s="1"/>
      <c r="BZ17" s="1"/>
      <c r="CA17" s="1"/>
    </row>
    <row r="19" ht="12.75">
      <c r="A19" s="15"/>
    </row>
    <row r="22" ht="12.75">
      <c r="H22" t="s">
        <v>118</v>
      </c>
    </row>
    <row r="23" ht="12.75">
      <c r="H23" t="s">
        <v>119</v>
      </c>
    </row>
  </sheetData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17:C17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3
do Uchwały Nr XXVII/159/09
Rady Gminy Osieck
z dnia 12 października 2009r.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.</cp:lastModifiedBy>
  <cp:lastPrinted>2009-10-14T07:07:02Z</cp:lastPrinted>
  <dcterms:created xsi:type="dcterms:W3CDTF">1998-12-09T13:02:10Z</dcterms:created>
  <dcterms:modified xsi:type="dcterms:W3CDTF">2009-10-20T11:18:51Z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