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<sst xmlns="http://schemas.openxmlformats.org/spreadsheetml/2006/main" count="108" uniqueCount="63">
  <si>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</si>
  <si>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</si>
  <si>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</si>
  <si>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</si>
  <si>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</si>
  <si>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</si>
  <si>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</si>
  <si>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</si>
  <si>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</si>
  <si>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</si>
  <si>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</si>
  <si>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</si>
  <si>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</si>
  <si>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</si>
  <si>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</si>
  <si>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</si>
  <si>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</si>
  <si>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</si>
  <si>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</si>
  <si>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</si>
  <si>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</si>
  <si>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</si>
  <si>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</si>
  <si>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</si>
  <si>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</si>
  <si>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</si>
  <si>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</si>
  <si>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</si>
  <si>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</si>
  <si>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</si>
  <si>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</si>
  <si>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</si>
  <si>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</si>
  <si>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</si>
  <si>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</si>
  <si>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</si>
  <si>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</si>
  <si>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</si>
  <si>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2010 r.</t>
  </si>
  <si>
    <t>IV. Środowisko, zapobieganie zagrożeniom, energetyka</t>
  </si>
  <si>
    <t>4.1 Gospodarka wodnościekowa</t>
  </si>
  <si>
    <t>Wydatki* na programy i projekty realizowane ze środków pochodzących z budżetu Unii Europejskiej oraz niepodlegających zwrotowi środki pochodzące ze źródeł zagranicznych</t>
  </si>
  <si>
    <t>z tego: 2009 r.</t>
  </si>
  <si>
    <t>2011 r.</t>
  </si>
  <si>
    <t>2012 r.***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</si>
  <si>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</si>
  <si>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</si>
  <si>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</si>
  <si>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</si>
  <si>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*** rok 2012 do wykorzystania fakultatywnego</t>
  </si>
  <si>
    <t>2009 r.</t>
  </si>
  <si>
    <t>dz. 010         rozdz. 01010       § 6058                  § 6059</t>
  </si>
  <si>
    <t>Odnowa i rozwój wsi</t>
  </si>
  <si>
    <t>dz. 600         rozdz. 60016       § 6058                  § 6059</t>
  </si>
  <si>
    <t>z tego: do końca 2008 r.</t>
  </si>
  <si>
    <t>Program Operacyjny Kapitał Ludzki</t>
  </si>
  <si>
    <t>VII. Promocja Integracji Społecznej</t>
  </si>
  <si>
    <t>7.1 Rozwój i upowszechnianie aktywnej integracji</t>
  </si>
  <si>
    <t>Szansa na sukces</t>
  </si>
  <si>
    <t xml:space="preserve">dz. 852        rozdz. 85214          85219                      </t>
  </si>
  <si>
    <t xml:space="preserve">dz. 852        rozdz. 85219   § 6068                § 6069                                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</si>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</sst>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sz val="8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8">
      <alignment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2" xfId="19" applyFont="1" applyBorder="1">
      <alignment/>
      <protection/>
    </xf>
    <xf numFmtId="0" fontId="8" fillId="0" borderId="3" xfId="19" applyFont="1" applyBorder="1">
      <alignment/>
      <protection/>
    </xf>
    <xf numFmtId="3" fontId="8" fillId="0" borderId="3" xfId="19" applyNumberFormat="1" applyFont="1" applyBorder="1">
      <alignment/>
      <protection/>
    </xf>
    <xf numFmtId="3" fontId="8" fillId="0" borderId="3" xfId="19" applyNumberFormat="1" applyFont="1" applyBorder="1" applyAlignment="1">
      <alignment/>
      <protection/>
    </xf>
    <xf numFmtId="0" fontId="6" fillId="0" borderId="3" xfId="19" applyFont="1" applyBorder="1" applyAlignment="1">
      <alignment horizontal="center"/>
      <protection/>
    </xf>
    <xf numFmtId="0" fontId="6" fillId="0" borderId="3" xfId="19" applyFont="1" applyBorder="1">
      <alignment/>
      <protection/>
    </xf>
    <xf numFmtId="0" fontId="8" fillId="0" borderId="4" xfId="19" applyFont="1" applyBorder="1" applyAlignment="1">
      <alignment horizontal="center"/>
      <protection/>
    </xf>
    <xf numFmtId="0" fontId="8" fillId="0" borderId="4" xfId="19" applyFont="1" applyBorder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4" fontId="8" fillId="0" borderId="3" xfId="19" applyNumberFormat="1" applyFont="1" applyBorder="1">
      <alignment/>
      <protection/>
    </xf>
    <xf numFmtId="4" fontId="8" fillId="0" borderId="3" xfId="19" applyNumberFormat="1" applyFont="1" applyBorder="1" applyAlignment="1">
      <alignment/>
      <protection/>
    </xf>
    <xf numFmtId="4" fontId="6" fillId="0" borderId="3" xfId="19" applyNumberFormat="1" applyFont="1" applyBorder="1">
      <alignment/>
      <protection/>
    </xf>
    <xf numFmtId="4" fontId="6" fillId="0" borderId="2" xfId="19" applyNumberFormat="1" applyFont="1" applyBorder="1">
      <alignment/>
      <protection/>
    </xf>
    <xf numFmtId="4" fontId="6" fillId="0" borderId="1" xfId="19" applyNumberFormat="1" applyFont="1" applyBorder="1">
      <alignment/>
      <protection/>
    </xf>
    <xf numFmtId="0" fontId="8" fillId="0" borderId="3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/>
      <protection/>
    </xf>
    <xf numFmtId="0" fontId="5" fillId="0" borderId="7" xfId="19" applyFont="1" applyBorder="1" applyAlignment="1">
      <alignment horizontal="center"/>
      <protection/>
    </xf>
    <xf numFmtId="0" fontId="5" fillId="0" borderId="8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0" fontId="8" fillId="0" borderId="13" xfId="19" applyFont="1" applyBorder="1" applyAlignment="1">
      <alignment horizontal="center" vertical="center" wrapText="1"/>
      <protection/>
    </xf>
    <xf numFmtId="0" fontId="8" fillId="0" borderId="14" xfId="19" applyFont="1" applyBorder="1" applyAlignment="1">
      <alignment horizontal="center" vertical="center" wrapText="1"/>
      <protection/>
    </xf>
    <xf numFmtId="49" fontId="8" fillId="0" borderId="13" xfId="19" applyNumberFormat="1" applyFont="1" applyBorder="1" applyAlignment="1">
      <alignment horizontal="center" vertical="center" wrapText="1"/>
      <protection/>
    </xf>
    <xf numFmtId="49" fontId="8" fillId="0" borderId="14" xfId="19" applyNumberFormat="1" applyFont="1" applyBorder="1" applyAlignment="1">
      <alignment horizontal="center" vertical="center" wrapText="1"/>
      <protection/>
    </xf>
    <xf numFmtId="0" fontId="5" fillId="0" borderId="8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9" xfId="18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0" borderId="1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6" fillId="2" borderId="1" xfId="19" applyFont="1" applyFill="1" applyBorder="1" applyAlignment="1">
      <alignment horizontal="center" vertical="center"/>
      <protection/>
    </xf>
    <xf numFmtId="0" fontId="6" fillId="0" borderId="17" xfId="19" applyFont="1" applyBorder="1" applyAlignment="1">
      <alignment horizontal="center"/>
      <protection/>
    </xf>
    <xf numFmtId="0" fontId="6" fillId="0" borderId="18" xfId="19" applyFont="1" applyBorder="1" applyAlignment="1">
      <alignment horizontal="center"/>
      <protection/>
    </xf>
    <xf numFmtId="0" fontId="6" fillId="0" borderId="19" xfId="19" applyFont="1" applyBorder="1" applyAlignment="1">
      <alignment horizontal="center"/>
      <protection/>
    </xf>
    <xf numFmtId="0" fontId="6" fillId="0" borderId="20" xfId="19" applyFont="1" applyBorder="1" applyAlignment="1">
      <alignment horizontal="center"/>
      <protection/>
    </xf>
    <xf numFmtId="0" fontId="8" fillId="0" borderId="21" xfId="19" applyFont="1" applyBorder="1" applyAlignment="1">
      <alignment horizontal="center"/>
      <protection/>
    </xf>
    <xf numFmtId="0" fontId="8" fillId="0" borderId="22" xfId="19" applyFont="1" applyBorder="1" applyAlignment="1">
      <alignment horizontal="center"/>
      <protection/>
    </xf>
    <xf numFmtId="0" fontId="8" fillId="0" borderId="23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9" fillId="0" borderId="0" xfId="19" applyFont="1" applyAlignment="1">
      <alignment horizontal="left"/>
      <protection/>
    </xf>
    <xf numFmtId="0" fontId="5" fillId="0" borderId="10" xfId="18" applyFont="1" applyBorder="1" applyAlignment="1">
      <alignment horizontal="center"/>
      <protection/>
    </xf>
    <xf numFmtId="0" fontId="5" fillId="0" borderId="11" xfId="18" applyFont="1" applyBorder="1" applyAlignment="1">
      <alignment horizontal="center"/>
      <protection/>
    </xf>
    <xf numFmtId="0" fontId="5" fillId="0" borderId="12" xfId="18" applyFont="1" applyBorder="1" applyAlignment="1">
      <alignment horizontal="center"/>
      <protection/>
    </xf>
    <xf numFmtId="0" fontId="8" fillId="0" borderId="24" xfId="19" applyFont="1" applyBorder="1" applyAlignment="1">
      <alignment horizontal="center" vertical="center" wrapText="1"/>
      <protection/>
    </xf>
    <xf numFmtId="49" fontId="8" fillId="0" borderId="24" xfId="19" applyNumberFormat="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H43">
      <selection activeCell="P65" sqref="P65"/>
    </sheetView>
  </sheetViews>
  <sheetFormatPr defaultColWidth="9.140625" defaultRowHeight="12.75"/>
  <cols>
    <col min="1" max="1" width="4.421875" style="0" customWidth="1"/>
    <col min="2" max="2" width="23.8515625" style="0" customWidth="1"/>
    <col min="3" max="3" width="13.00390625" style="0" customWidth="1"/>
    <col min="4" max="4" width="10.7109375" style="0" customWidth="1"/>
    <col min="5" max="5" width="11.00390625" style="0" customWidth="1"/>
    <col min="6" max="6" width="10.00390625" style="0" bestFit="1" customWidth="1"/>
    <col min="7" max="7" width="10.8515625" style="0" bestFit="1" customWidth="1"/>
    <col min="8" max="9" width="10.00390625" style="0" bestFit="1" customWidth="1"/>
    <col min="10" max="10" width="9.8515625" style="0" customWidth="1"/>
    <col min="11" max="11" width="9.28125" style="0" bestFit="1" customWidth="1"/>
    <col min="12" max="12" width="10.28125" style="0" customWidth="1"/>
    <col min="13" max="13" width="12.421875" style="0" customWidth="1"/>
    <col min="14" max="14" width="14.421875" style="0" customWidth="1"/>
    <col min="15" max="16" width="9.28125" style="0" bestFit="1" customWidth="1"/>
    <col min="17" max="17" width="10.00390625" style="0" bestFit="1" customWidth="1"/>
  </cols>
  <sheetData>
    <row r="1" spans="1:17" ht="12.7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41" t="s">
        <v>2</v>
      </c>
      <c r="B3" s="41" t="s">
        <v>4</v>
      </c>
      <c r="C3" s="38" t="s">
        <v>5</v>
      </c>
      <c r="D3" s="38" t="s">
        <v>37</v>
      </c>
      <c r="E3" s="38" t="s">
        <v>36</v>
      </c>
      <c r="F3" s="41" t="s">
        <v>0</v>
      </c>
      <c r="G3" s="41"/>
      <c r="H3" s="41" t="s">
        <v>3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38"/>
      <c r="D4" s="38"/>
      <c r="E4" s="38"/>
      <c r="F4" s="38" t="s">
        <v>33</v>
      </c>
      <c r="G4" s="38" t="s">
        <v>34</v>
      </c>
      <c r="H4" s="41" t="s">
        <v>50</v>
      </c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38"/>
      <c r="D5" s="38"/>
      <c r="E5" s="38"/>
      <c r="F5" s="38"/>
      <c r="G5" s="38"/>
      <c r="H5" s="38" t="s">
        <v>7</v>
      </c>
      <c r="I5" s="41" t="s">
        <v>8</v>
      </c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38"/>
      <c r="D6" s="38"/>
      <c r="E6" s="38"/>
      <c r="F6" s="38"/>
      <c r="G6" s="38"/>
      <c r="H6" s="38"/>
      <c r="I6" s="41" t="s">
        <v>9</v>
      </c>
      <c r="J6" s="41"/>
      <c r="K6" s="41"/>
      <c r="L6" s="41"/>
      <c r="M6" s="41" t="s">
        <v>6</v>
      </c>
      <c r="N6" s="41"/>
      <c r="O6" s="41"/>
      <c r="P6" s="41"/>
      <c r="Q6" s="41"/>
    </row>
    <row r="7" spans="1:17" ht="12.75">
      <c r="A7" s="41"/>
      <c r="B7" s="41"/>
      <c r="C7" s="38"/>
      <c r="D7" s="38"/>
      <c r="E7" s="38"/>
      <c r="F7" s="38"/>
      <c r="G7" s="38"/>
      <c r="H7" s="38"/>
      <c r="I7" s="38" t="s">
        <v>10</v>
      </c>
      <c r="J7" s="41" t="s">
        <v>11</v>
      </c>
      <c r="K7" s="41"/>
      <c r="L7" s="41"/>
      <c r="M7" s="38" t="s">
        <v>12</v>
      </c>
      <c r="N7" s="38" t="s">
        <v>11</v>
      </c>
      <c r="O7" s="38"/>
      <c r="P7" s="38"/>
      <c r="Q7" s="38"/>
    </row>
    <row r="8" spans="1:17" ht="45">
      <c r="A8" s="41"/>
      <c r="B8" s="41"/>
      <c r="C8" s="38"/>
      <c r="D8" s="38"/>
      <c r="E8" s="38"/>
      <c r="F8" s="38"/>
      <c r="G8" s="38"/>
      <c r="H8" s="38"/>
      <c r="I8" s="38"/>
      <c r="J8" s="2" t="s">
        <v>35</v>
      </c>
      <c r="K8" s="2" t="s">
        <v>13</v>
      </c>
      <c r="L8" s="2" t="s">
        <v>14</v>
      </c>
      <c r="M8" s="38"/>
      <c r="N8" s="2" t="s">
        <v>15</v>
      </c>
      <c r="O8" s="2" t="s">
        <v>35</v>
      </c>
      <c r="P8" s="2" t="s">
        <v>13</v>
      </c>
      <c r="Q8" s="2" t="s">
        <v>16</v>
      </c>
    </row>
    <row r="9" spans="1:1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ht="12.75">
      <c r="A10" s="4">
        <v>1</v>
      </c>
      <c r="B10" s="5" t="s">
        <v>17</v>
      </c>
      <c r="C10" s="39" t="s">
        <v>1</v>
      </c>
      <c r="D10" s="40"/>
      <c r="E10" s="18">
        <f aca="true" t="shared" si="0" ref="E10:M10">SUM(E15,E25,E34,E43)</f>
        <v>16708669</v>
      </c>
      <c r="F10" s="18">
        <f t="shared" si="0"/>
        <v>8358977</v>
      </c>
      <c r="G10" s="18">
        <f t="shared" si="0"/>
        <v>8349692</v>
      </c>
      <c r="H10" s="18">
        <f t="shared" si="0"/>
        <v>8573887</v>
      </c>
      <c r="I10" s="18">
        <f t="shared" si="0"/>
        <v>5529237</v>
      </c>
      <c r="J10" s="18">
        <f t="shared" si="0"/>
        <v>4005910</v>
      </c>
      <c r="K10" s="18">
        <f t="shared" si="0"/>
        <v>0</v>
      </c>
      <c r="L10" s="18">
        <f t="shared" si="0"/>
        <v>1523327</v>
      </c>
      <c r="M10" s="18">
        <f t="shared" si="0"/>
        <v>3044650</v>
      </c>
      <c r="N10" s="18">
        <v>0</v>
      </c>
      <c r="O10" s="18">
        <v>0</v>
      </c>
      <c r="P10" s="18">
        <v>0</v>
      </c>
      <c r="Q10" s="18">
        <f>SUM(Q15,Q25,Q34,Q43)</f>
        <v>3044650</v>
      </c>
    </row>
    <row r="11" spans="1:17" ht="12.75">
      <c r="A11" s="20" t="s">
        <v>18</v>
      </c>
      <c r="B11" s="6" t="s">
        <v>19</v>
      </c>
      <c r="C11" s="21" t="s">
        <v>45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ht="12.75">
      <c r="A12" s="20"/>
      <c r="B12" s="6" t="s">
        <v>20</v>
      </c>
      <c r="C12" s="34" t="s">
        <v>39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2.75">
      <c r="A13" s="20"/>
      <c r="B13" s="6" t="s">
        <v>21</v>
      </c>
      <c r="C13" s="34" t="s">
        <v>40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2.75">
      <c r="A14" s="20"/>
      <c r="B14" s="6" t="s">
        <v>22</v>
      </c>
      <c r="C14" s="51" t="s">
        <v>46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5" spans="1:17" ht="12.75">
      <c r="A15" s="20"/>
      <c r="B15" s="6" t="s">
        <v>23</v>
      </c>
      <c r="C15" s="30">
        <v>46</v>
      </c>
      <c r="D15" s="32" t="s">
        <v>51</v>
      </c>
      <c r="E15" s="7">
        <v>11571808</v>
      </c>
      <c r="F15" s="7">
        <f>SUM(F16:F20)</f>
        <v>5875516</v>
      </c>
      <c r="G15" s="7">
        <f>SUM(G16:G20)</f>
        <v>5696292</v>
      </c>
      <c r="H15" s="7">
        <v>8122901</v>
      </c>
      <c r="I15" s="7">
        <f>SUM(J15:L15)</f>
        <v>5081651</v>
      </c>
      <c r="J15" s="7">
        <f>SUM(J16:J20)</f>
        <v>4005910</v>
      </c>
      <c r="K15" s="7"/>
      <c r="L15" s="7">
        <f>SUM(L16:L20)</f>
        <v>1075741</v>
      </c>
      <c r="M15" s="7">
        <f>SUM(N15:Q15)</f>
        <v>3041250</v>
      </c>
      <c r="N15" s="7"/>
      <c r="O15" s="7"/>
      <c r="P15" s="7"/>
      <c r="Q15" s="7">
        <v>3041250</v>
      </c>
    </row>
    <row r="16" spans="1:17" ht="12.75">
      <c r="A16" s="20"/>
      <c r="B16" s="6" t="s">
        <v>54</v>
      </c>
      <c r="C16" s="31"/>
      <c r="D16" s="33"/>
      <c r="E16" s="7">
        <v>199362</v>
      </c>
      <c r="F16" s="7">
        <v>199362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20"/>
      <c r="B17" s="6" t="s">
        <v>50</v>
      </c>
      <c r="C17" s="31"/>
      <c r="D17" s="33"/>
      <c r="E17" s="7">
        <v>8122901</v>
      </c>
      <c r="F17" s="7">
        <v>5108651</v>
      </c>
      <c r="G17" s="8">
        <v>3014250</v>
      </c>
      <c r="H17" s="8">
        <v>8122901</v>
      </c>
      <c r="I17" s="8">
        <f>SUM(J17:L17)</f>
        <v>5081651</v>
      </c>
      <c r="J17" s="8">
        <f>405910+3600000</f>
        <v>4005910</v>
      </c>
      <c r="K17" s="8"/>
      <c r="L17" s="8">
        <v>1075741</v>
      </c>
      <c r="M17" s="8">
        <f>SUM(N17:Q17)</f>
        <v>3041250</v>
      </c>
      <c r="N17" s="8"/>
      <c r="O17" s="8"/>
      <c r="P17" s="8"/>
      <c r="Q17" s="8">
        <v>3041250</v>
      </c>
    </row>
    <row r="18" spans="1:17" ht="12.75">
      <c r="A18" s="20"/>
      <c r="B18" s="6" t="s">
        <v>38</v>
      </c>
      <c r="C18" s="31"/>
      <c r="D18" s="33"/>
      <c r="E18" s="7">
        <v>3249545</v>
      </c>
      <c r="F18" s="7">
        <v>567503</v>
      </c>
      <c r="G18" s="7">
        <v>2682042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20"/>
      <c r="B19" s="6" t="s">
        <v>43</v>
      </c>
      <c r="C19" s="31"/>
      <c r="D19" s="33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0"/>
      <c r="B20" s="6" t="s">
        <v>44</v>
      </c>
      <c r="C20" s="54"/>
      <c r="D20" s="55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20" t="s">
        <v>24</v>
      </c>
      <c r="B21" s="6" t="s">
        <v>19</v>
      </c>
      <c r="C21" s="21" t="s">
        <v>48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2.75">
      <c r="A22" s="20"/>
      <c r="B22" s="6" t="s">
        <v>20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2.75">
      <c r="A23" s="20"/>
      <c r="B23" s="6" t="s">
        <v>21</v>
      </c>
      <c r="C23" s="24" t="s">
        <v>47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2.75">
      <c r="A24" s="20"/>
      <c r="B24" s="6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1:17" ht="12.75">
      <c r="A25" s="20"/>
      <c r="B25" s="6" t="s">
        <v>23</v>
      </c>
      <c r="C25" s="30">
        <v>46</v>
      </c>
      <c r="D25" s="32" t="s">
        <v>51</v>
      </c>
      <c r="E25" s="7">
        <v>3519685</v>
      </c>
      <c r="F25" s="7">
        <v>1369685</v>
      </c>
      <c r="G25" s="7">
        <v>2150000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20"/>
      <c r="B26" s="6" t="s">
        <v>54</v>
      </c>
      <c r="C26" s="31"/>
      <c r="D26" s="33"/>
      <c r="E26" s="7">
        <v>17963</v>
      </c>
      <c r="F26" s="7">
        <v>17963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20"/>
      <c r="B27" s="6" t="s">
        <v>50</v>
      </c>
      <c r="C27" s="31"/>
      <c r="D27" s="33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20"/>
      <c r="B28" s="6" t="s">
        <v>38</v>
      </c>
      <c r="C28" s="31"/>
      <c r="D28" s="33"/>
      <c r="E28" s="7">
        <f>3451722+50000</f>
        <v>3501722</v>
      </c>
      <c r="F28" s="7">
        <f>1301722+50000</f>
        <v>1351722</v>
      </c>
      <c r="G28" s="7">
        <v>2150000</v>
      </c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20"/>
      <c r="B29" s="6" t="s">
        <v>43</v>
      </c>
      <c r="C29" s="31"/>
      <c r="D29" s="33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20" t="s">
        <v>25</v>
      </c>
      <c r="B30" s="6" t="s">
        <v>19</v>
      </c>
      <c r="C30" s="21" t="s">
        <v>48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2.75">
      <c r="A31" s="20"/>
      <c r="B31" s="6" t="s">
        <v>20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12.75">
      <c r="A32" s="20"/>
      <c r="B32" s="6" t="s">
        <v>21</v>
      </c>
      <c r="C32" s="24" t="s">
        <v>52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</row>
    <row r="33" spans="1:17" ht="12.75">
      <c r="A33" s="20"/>
      <c r="B33" s="6" t="s">
        <v>22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</row>
    <row r="34" spans="1:17" ht="12.75">
      <c r="A34" s="20"/>
      <c r="B34" s="6" t="s">
        <v>23</v>
      </c>
      <c r="C34" s="30">
        <v>23</v>
      </c>
      <c r="D34" s="32" t="s">
        <v>53</v>
      </c>
      <c r="E34" s="7">
        <f>SUM(E35:E38)</f>
        <v>1613176</v>
      </c>
      <c r="F34" s="7">
        <f>SUM(F35:F37)</f>
        <v>1113176</v>
      </c>
      <c r="G34" s="7">
        <v>500000</v>
      </c>
      <c r="H34" s="7">
        <v>446986</v>
      </c>
      <c r="I34" s="7">
        <v>446986</v>
      </c>
      <c r="J34" s="7"/>
      <c r="K34" s="7"/>
      <c r="L34" s="7">
        <v>446986</v>
      </c>
      <c r="M34" s="7"/>
      <c r="N34" s="7"/>
      <c r="O34" s="7"/>
      <c r="P34" s="7"/>
      <c r="Q34" s="7"/>
    </row>
    <row r="35" spans="1:17" ht="12.75">
      <c r="A35" s="20"/>
      <c r="B35" s="6" t="s">
        <v>54</v>
      </c>
      <c r="C35" s="31"/>
      <c r="D35" s="33"/>
      <c r="E35" s="7">
        <v>33184</v>
      </c>
      <c r="F35" s="7">
        <v>33184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20"/>
      <c r="B36" s="6" t="s">
        <v>50</v>
      </c>
      <c r="C36" s="31"/>
      <c r="D36" s="33"/>
      <c r="E36" s="7">
        <v>446986</v>
      </c>
      <c r="F36" s="7">
        <v>446986</v>
      </c>
      <c r="G36" s="7"/>
      <c r="H36" s="8">
        <v>446986</v>
      </c>
      <c r="I36" s="8">
        <v>446986</v>
      </c>
      <c r="J36" s="8"/>
      <c r="K36" s="8"/>
      <c r="L36" s="8">
        <v>446986</v>
      </c>
      <c r="M36" s="8"/>
      <c r="N36" s="8"/>
      <c r="O36" s="8"/>
      <c r="P36" s="8"/>
      <c r="Q36" s="8"/>
    </row>
    <row r="37" spans="1:17" ht="12.75">
      <c r="A37" s="20"/>
      <c r="B37" s="6" t="s">
        <v>38</v>
      </c>
      <c r="C37" s="31"/>
      <c r="D37" s="33"/>
      <c r="E37" s="7">
        <v>1133006</v>
      </c>
      <c r="F37" s="7">
        <v>633006</v>
      </c>
      <c r="G37" s="7">
        <v>500000</v>
      </c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20"/>
      <c r="B38" s="6" t="s">
        <v>43</v>
      </c>
      <c r="C38" s="31"/>
      <c r="D38" s="33"/>
      <c r="E38" s="7"/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20">
        <v>1.4</v>
      </c>
      <c r="B39" s="6" t="s">
        <v>19</v>
      </c>
      <c r="C39" s="21" t="s">
        <v>55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1:17" ht="12.75">
      <c r="A40" s="20"/>
      <c r="B40" s="6" t="s">
        <v>20</v>
      </c>
      <c r="C40" s="24" t="s">
        <v>56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2.75">
      <c r="A41" s="20"/>
      <c r="B41" s="6" t="s">
        <v>21</v>
      </c>
      <c r="C41" s="24" t="s">
        <v>57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2.75">
      <c r="A42" s="20"/>
      <c r="B42" s="6" t="s">
        <v>22</v>
      </c>
      <c r="C42" s="27" t="s">
        <v>58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1:17" ht="12.75" customHeight="1">
      <c r="A43" s="20"/>
      <c r="B43" s="6" t="s">
        <v>23</v>
      </c>
      <c r="C43" s="30">
        <v>66</v>
      </c>
      <c r="D43" s="32" t="s">
        <v>60</v>
      </c>
      <c r="E43" s="15">
        <v>4000</v>
      </c>
      <c r="F43" s="15">
        <f>SUM(F44:F46)</f>
        <v>600</v>
      </c>
      <c r="G43" s="15">
        <f>SUM(G44:G46)</f>
        <v>3400</v>
      </c>
      <c r="H43" s="15">
        <v>4000</v>
      </c>
      <c r="I43" s="15">
        <f>SUM(I44:I46)</f>
        <v>600</v>
      </c>
      <c r="J43" s="15"/>
      <c r="K43" s="15"/>
      <c r="L43" s="15">
        <f>SUM(L44:L46)</f>
        <v>600</v>
      </c>
      <c r="M43" s="15">
        <f>SUM(M44:M46)</f>
        <v>3400</v>
      </c>
      <c r="N43" s="15"/>
      <c r="O43" s="15"/>
      <c r="P43" s="15"/>
      <c r="Q43" s="15">
        <f>SUM(Q44:Q46)</f>
        <v>3400</v>
      </c>
    </row>
    <row r="44" spans="1:17" ht="12.75">
      <c r="A44" s="20"/>
      <c r="B44" s="6" t="s">
        <v>42</v>
      </c>
      <c r="C44" s="31"/>
      <c r="D44" s="33"/>
      <c r="E44" s="15">
        <v>4000</v>
      </c>
      <c r="F44" s="15">
        <v>600</v>
      </c>
      <c r="G44" s="15">
        <v>3400</v>
      </c>
      <c r="H44" s="15">
        <v>4000</v>
      </c>
      <c r="I44" s="15">
        <v>600</v>
      </c>
      <c r="J44" s="15"/>
      <c r="K44" s="15"/>
      <c r="L44" s="15">
        <v>600</v>
      </c>
      <c r="M44" s="15">
        <v>3400</v>
      </c>
      <c r="N44" s="15"/>
      <c r="O44" s="15"/>
      <c r="P44" s="15"/>
      <c r="Q44" s="15">
        <v>3400</v>
      </c>
    </row>
    <row r="45" spans="1:17" ht="12.75">
      <c r="A45" s="20"/>
      <c r="B45" s="6" t="s">
        <v>38</v>
      </c>
      <c r="C45" s="31"/>
      <c r="D45" s="33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2.75">
      <c r="A46" s="20"/>
      <c r="B46" s="6" t="s">
        <v>43</v>
      </c>
      <c r="C46" s="31"/>
      <c r="D46" s="33"/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2.75">
      <c r="A47" s="9">
        <v>2</v>
      </c>
      <c r="B47" s="10" t="s">
        <v>27</v>
      </c>
      <c r="C47" s="44" t="s">
        <v>1</v>
      </c>
      <c r="D47" s="45"/>
      <c r="E47" s="17">
        <v>79438</v>
      </c>
      <c r="F47" s="17">
        <f>SUM(F52)</f>
        <v>11915.7</v>
      </c>
      <c r="G47" s="17">
        <f>SUM(G52)</f>
        <v>67522.3</v>
      </c>
      <c r="H47" s="17">
        <v>79438</v>
      </c>
      <c r="I47" s="17">
        <f>SUM(I52)</f>
        <v>11915.7</v>
      </c>
      <c r="J47" s="17"/>
      <c r="K47" s="17"/>
      <c r="L47" s="17">
        <f>SUM(L52)</f>
        <v>11915.7</v>
      </c>
      <c r="M47" s="17">
        <f>SUM(M52)</f>
        <v>67522.3</v>
      </c>
      <c r="N47" s="17"/>
      <c r="O47" s="17"/>
      <c r="P47" s="17"/>
      <c r="Q47" s="17">
        <f>SUM(Q52)</f>
        <v>67522.3</v>
      </c>
    </row>
    <row r="48" spans="1:17" ht="12.75">
      <c r="A48" s="20" t="s">
        <v>28</v>
      </c>
      <c r="B48" s="6" t="s">
        <v>19</v>
      </c>
      <c r="C48" s="21" t="s">
        <v>55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12.75">
      <c r="A49" s="20"/>
      <c r="B49" s="6" t="s">
        <v>20</v>
      </c>
      <c r="C49" s="24" t="s">
        <v>56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</row>
    <row r="50" spans="1:17" ht="12.75">
      <c r="A50" s="20"/>
      <c r="B50" s="6" t="s">
        <v>21</v>
      </c>
      <c r="C50" s="24" t="s">
        <v>57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</row>
    <row r="51" spans="1:17" ht="12.75">
      <c r="A51" s="20"/>
      <c r="B51" s="6" t="s">
        <v>22</v>
      </c>
      <c r="C51" s="27" t="s">
        <v>58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1:17" ht="12.75">
      <c r="A52" s="20"/>
      <c r="B52" s="6" t="s">
        <v>23</v>
      </c>
      <c r="C52" s="30">
        <v>66</v>
      </c>
      <c r="D52" s="32" t="s">
        <v>59</v>
      </c>
      <c r="E52" s="15">
        <f>83438-4000</f>
        <v>79438</v>
      </c>
      <c r="F52" s="15">
        <v>11915.7</v>
      </c>
      <c r="G52" s="15">
        <v>67522.3</v>
      </c>
      <c r="H52" s="15">
        <f>83438-4000</f>
        <v>79438</v>
      </c>
      <c r="I52" s="15">
        <f>SUM(L52)</f>
        <v>11915.7</v>
      </c>
      <c r="J52" s="15"/>
      <c r="K52" s="15"/>
      <c r="L52" s="15">
        <v>11915.7</v>
      </c>
      <c r="M52" s="15">
        <f>SUM(Q52)</f>
        <v>67522.3</v>
      </c>
      <c r="N52" s="15"/>
      <c r="O52" s="15"/>
      <c r="P52" s="15"/>
      <c r="Q52" s="15">
        <v>67522.3</v>
      </c>
    </row>
    <row r="53" spans="1:17" ht="12.75">
      <c r="A53" s="20"/>
      <c r="B53" s="6" t="s">
        <v>42</v>
      </c>
      <c r="C53" s="31"/>
      <c r="D53" s="33"/>
      <c r="E53" s="15">
        <v>79438</v>
      </c>
      <c r="F53" s="15">
        <v>11915.7</v>
      </c>
      <c r="G53" s="15">
        <v>67522.3</v>
      </c>
      <c r="H53" s="15">
        <v>79438</v>
      </c>
      <c r="I53" s="15">
        <f>SUM(L53)</f>
        <v>11915.7</v>
      </c>
      <c r="J53" s="15"/>
      <c r="K53" s="15"/>
      <c r="L53" s="15">
        <f>12316.04-400.34</f>
        <v>11915.7</v>
      </c>
      <c r="M53" s="15">
        <f>SUM(Q53)</f>
        <v>67522.3</v>
      </c>
      <c r="N53" s="15"/>
      <c r="O53" s="15"/>
      <c r="P53" s="15"/>
      <c r="Q53" s="15">
        <f>67121.96+400.34</f>
        <v>67522.3</v>
      </c>
    </row>
    <row r="54" spans="1:17" ht="12.75">
      <c r="A54" s="20"/>
      <c r="B54" s="6" t="s">
        <v>38</v>
      </c>
      <c r="C54" s="31"/>
      <c r="D54" s="33"/>
      <c r="E54" s="15"/>
      <c r="F54" s="15"/>
      <c r="G54" s="15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>
      <c r="A55" s="20"/>
      <c r="B55" s="6" t="s">
        <v>43</v>
      </c>
      <c r="C55" s="31"/>
      <c r="D55" s="33"/>
      <c r="E55" s="15"/>
      <c r="F55" s="15"/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>
      <c r="A56" s="11" t="s">
        <v>29</v>
      </c>
      <c r="B56" s="12" t="s">
        <v>26</v>
      </c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</row>
    <row r="57" spans="1:17" ht="12.75">
      <c r="A57" s="49" t="s">
        <v>30</v>
      </c>
      <c r="B57" s="49"/>
      <c r="C57" s="42" t="s">
        <v>1</v>
      </c>
      <c r="D57" s="43"/>
      <c r="E57" s="19">
        <f>SUM(E10,E47)</f>
        <v>16788107</v>
      </c>
      <c r="F57" s="19">
        <f>SUM(F10,F47)</f>
        <v>8370892.7</v>
      </c>
      <c r="G57" s="19">
        <f>SUM(G47,G10)</f>
        <v>8417214.3</v>
      </c>
      <c r="H57" s="19">
        <f aca="true" t="shared" si="1" ref="H57:Q57">SUM(H10,H47)</f>
        <v>8653325</v>
      </c>
      <c r="I57" s="19">
        <f t="shared" si="1"/>
        <v>5541152.7</v>
      </c>
      <c r="J57" s="19">
        <f t="shared" si="1"/>
        <v>4005910</v>
      </c>
      <c r="K57" s="19">
        <f t="shared" si="1"/>
        <v>0</v>
      </c>
      <c r="L57" s="19">
        <f t="shared" si="1"/>
        <v>1535242.7</v>
      </c>
      <c r="M57" s="19">
        <f t="shared" si="1"/>
        <v>3112172.3</v>
      </c>
      <c r="N57" s="19">
        <f t="shared" si="1"/>
        <v>0</v>
      </c>
      <c r="O57" s="19">
        <f t="shared" si="1"/>
        <v>0</v>
      </c>
      <c r="P57" s="19">
        <f t="shared" si="1"/>
        <v>0</v>
      </c>
      <c r="Q57" s="19">
        <f t="shared" si="1"/>
        <v>3112172.3</v>
      </c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50" t="s">
        <v>31</v>
      </c>
      <c r="B59" s="50"/>
      <c r="C59" s="50"/>
      <c r="D59" s="50"/>
      <c r="E59" s="50"/>
      <c r="F59" s="50"/>
      <c r="G59" s="50"/>
      <c r="H59" s="50"/>
      <c r="I59" s="50"/>
      <c r="J59" s="50"/>
      <c r="K59" s="13"/>
      <c r="L59" s="13"/>
      <c r="M59" s="13"/>
      <c r="N59" s="13"/>
      <c r="O59" s="13"/>
      <c r="P59" s="13"/>
      <c r="Q59" s="13"/>
    </row>
    <row r="60" spans="1:17" ht="12.75">
      <c r="A60" s="14" t="s">
        <v>32</v>
      </c>
      <c r="B60" s="14"/>
      <c r="C60" s="14"/>
      <c r="D60" s="14"/>
      <c r="E60" s="14"/>
      <c r="F60" s="14"/>
      <c r="G60" s="14"/>
      <c r="H60" s="14"/>
      <c r="I60" s="14"/>
      <c r="J60" s="14"/>
      <c r="K60" s="13"/>
      <c r="L60" s="13"/>
      <c r="M60" s="13"/>
      <c r="N60" s="13"/>
      <c r="O60" s="13"/>
      <c r="P60" s="13"/>
      <c r="Q60" s="13"/>
    </row>
    <row r="61" spans="1:17" ht="12.75">
      <c r="A61" s="14" t="s">
        <v>49</v>
      </c>
      <c r="B61" s="14"/>
      <c r="C61" s="14"/>
      <c r="D61" s="14"/>
      <c r="E61" s="14"/>
      <c r="F61" s="14"/>
      <c r="G61" s="14"/>
      <c r="H61" s="14"/>
      <c r="I61" s="14"/>
      <c r="J61" s="14"/>
      <c r="K61" s="13"/>
      <c r="L61" s="13"/>
      <c r="M61" s="13"/>
      <c r="P61" s="13"/>
      <c r="Q61" s="13"/>
    </row>
    <row r="63" spans="14:15" ht="12.75">
      <c r="N63" s="13" t="s">
        <v>61</v>
      </c>
      <c r="O63" s="13"/>
    </row>
    <row r="64" ht="12.75">
      <c r="N64" t="s">
        <v>62</v>
      </c>
    </row>
  </sheetData>
  <mergeCells count="60">
    <mergeCell ref="A30:A38"/>
    <mergeCell ref="C30:Q30"/>
    <mergeCell ref="C31:Q31"/>
    <mergeCell ref="C32:Q32"/>
    <mergeCell ref="C33:Q33"/>
    <mergeCell ref="C34:C38"/>
    <mergeCell ref="D34:D38"/>
    <mergeCell ref="A57:B57"/>
    <mergeCell ref="A59:J59"/>
    <mergeCell ref="A11:A20"/>
    <mergeCell ref="A21:A29"/>
    <mergeCell ref="A48:A55"/>
    <mergeCell ref="C14:Q14"/>
    <mergeCell ref="C15:C20"/>
    <mergeCell ref="D15:D20"/>
    <mergeCell ref="C25:C29"/>
    <mergeCell ref="D25:D29"/>
    <mergeCell ref="E3:E8"/>
    <mergeCell ref="F4:F8"/>
    <mergeCell ref="G4:G8"/>
    <mergeCell ref="F3:G3"/>
    <mergeCell ref="A3:A8"/>
    <mergeCell ref="B3:B8"/>
    <mergeCell ref="C3:C8"/>
    <mergeCell ref="D3:D8"/>
    <mergeCell ref="M6:Q6"/>
    <mergeCell ref="H5:H8"/>
    <mergeCell ref="I6:L6"/>
    <mergeCell ref="I7:I8"/>
    <mergeCell ref="J7:L7"/>
    <mergeCell ref="C57:D57"/>
    <mergeCell ref="C47:D47"/>
    <mergeCell ref="C56:Q56"/>
    <mergeCell ref="C48:Q48"/>
    <mergeCell ref="C49:Q49"/>
    <mergeCell ref="C50:Q50"/>
    <mergeCell ref="C51:Q51"/>
    <mergeCell ref="C52:C55"/>
    <mergeCell ref="D52:D55"/>
    <mergeCell ref="C22:Q22"/>
    <mergeCell ref="C23:Q23"/>
    <mergeCell ref="C24:Q24"/>
    <mergeCell ref="A1:Q1"/>
    <mergeCell ref="N7:Q7"/>
    <mergeCell ref="C10:D10"/>
    <mergeCell ref="M7:M8"/>
    <mergeCell ref="H3:Q3"/>
    <mergeCell ref="H4:Q4"/>
    <mergeCell ref="I5:Q5"/>
    <mergeCell ref="C11:Q11"/>
    <mergeCell ref="C13:Q13"/>
    <mergeCell ref="C12:Q12"/>
    <mergeCell ref="C21:Q21"/>
    <mergeCell ref="A39:A46"/>
    <mergeCell ref="C39:Q39"/>
    <mergeCell ref="C40:Q40"/>
    <mergeCell ref="C41:Q41"/>
    <mergeCell ref="C42:Q42"/>
    <mergeCell ref="C43:C46"/>
    <mergeCell ref="D43:D46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&amp;RZałącznik nr 3
do Uchwały Nr XXIX/173/09
Rady Gminy Osieck
z dnia 29 grudnia 2009r.</oddHead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2009-06-29T17:55:45Z</cp:lastPrinted>
  <dcterms:created xsi:type="dcterms:W3CDTF">2009-05-15T10:12:34Z</dcterms:created>
  <dcterms:modified xsi:type="dcterms:W3CDTF">2010-01-06T09:50:33Z</dcterms:modified>
  <cp:category/>
  <cp:version/>
  <cp:contentType/>
  <cp:contentStatus/>
</cp:coreProperties>
</file>