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<sst xmlns="http://schemas.openxmlformats.org/spreadsheetml/2006/main" count="381" uniqueCount="163">
  <si>
    <t>Rozdział</t>
  </si>
  <si>
    <t>§</t>
  </si>
  <si>
    <t>Razem:</t>
  </si>
  <si>
    <t>% wyk</t>
  </si>
  <si>
    <t>600</t>
  </si>
  <si>
    <t>60016</t>
  </si>
  <si>
    <t>801</t>
  </si>
  <si>
    <t>80101</t>
  </si>
  <si>
    <t>Transport i łączność</t>
  </si>
  <si>
    <t>Drogi publiczne gminne</t>
  </si>
  <si>
    <t>Oświata i wychowanie</t>
  </si>
  <si>
    <t>Szkoły podstawowe</t>
  </si>
  <si>
    <t>010</t>
  </si>
  <si>
    <t>Rolnictwo i łowiectwo</t>
  </si>
  <si>
    <t>01010</t>
  </si>
  <si>
    <t>Infrastruktura wodociągowa i sanitacyjna wsi</t>
  </si>
  <si>
    <t>6050</t>
  </si>
  <si>
    <t>6060</t>
  </si>
  <si>
    <t>900</t>
  </si>
  <si>
    <t>Gospodarka komunalna i ochrona środowiska</t>
  </si>
  <si>
    <t>90015</t>
  </si>
  <si>
    <t>921</t>
  </si>
  <si>
    <t>Kultura i ochrona dziedzictwa narodowego</t>
  </si>
  <si>
    <t>92109</t>
  </si>
  <si>
    <t>Domy i ośrodki kultury, świetlice i kluby</t>
  </si>
  <si>
    <t xml:space="preserve">Dział </t>
  </si>
  <si>
    <t xml:space="preserve">Nazwa zadania inwestycyjnego </t>
  </si>
  <si>
    <t xml:space="preserve">          Wójt</t>
  </si>
  <si>
    <t xml:space="preserve">Wykonanie </t>
  </si>
  <si>
    <t xml:space="preserve">Plan </t>
  </si>
  <si>
    <t>Załącznik Nr 5</t>
  </si>
  <si>
    <t>Wójta Gminy Siedlce</t>
  </si>
  <si>
    <t>Pozostała działalność</t>
  </si>
  <si>
    <t>754</t>
  </si>
  <si>
    <t>Bezpieczeństwo publiczne i ochrona przeciwpożarowa</t>
  </si>
  <si>
    <t>75412</t>
  </si>
  <si>
    <t>Ochotnicze straże pożarne</t>
  </si>
  <si>
    <t>90095</t>
  </si>
  <si>
    <t>60014</t>
  </si>
  <si>
    <t>6300</t>
  </si>
  <si>
    <t>Drogi publiczne powiatowe</t>
  </si>
  <si>
    <t>710</t>
  </si>
  <si>
    <t>71095</t>
  </si>
  <si>
    <t xml:space="preserve">Działalnosć usługowa </t>
  </si>
  <si>
    <t>80104</t>
  </si>
  <si>
    <t>Przedszkola</t>
  </si>
  <si>
    <t>6639</t>
  </si>
  <si>
    <t xml:space="preserve">                        Wykonanie wydatków majątkowych</t>
  </si>
  <si>
    <t xml:space="preserve">                        dr inż. Henryk Brodowski</t>
  </si>
  <si>
    <t>Oświetlenie ulic, placów i dróg</t>
  </si>
  <si>
    <t>Aktualizacja projektu i budowa kanalizacji sanitarnej w miejscowościach: Biel, Pruszyn Pieńki - WPF(2017-2018)</t>
  </si>
  <si>
    <t>Budowa kanalizacji sanitarnej w miejscowościach Purzec-Strzała - WPF (2017-2019)</t>
  </si>
  <si>
    <t>Budowa kanalizacji sanitarnej w miejscowościach Topórek-Jagodnia - WPF (2017-2018)</t>
  </si>
  <si>
    <t>Budowa kanalizacji sanitarnej w miejscowościach: Błogoszcz, Pruszynek - WPF (2016-2018)</t>
  </si>
  <si>
    <t>Dotacja celowa na realizację Projektu "Regionalne partnerstwo samorządów Mazowsza dla aktywizacji społeczeństwa informacyjnego w zakresie e-administracji i geoinformacji" (Projekt ASI) (2016-2019)</t>
  </si>
  <si>
    <t>Termomodernizacja budynków oświatowych na terenie gminy Siedlce - WPF (2017-2018)</t>
  </si>
  <si>
    <t>Budowa świetlicy wiejskiej w miejscowości Żelków-Kolonia - WPF (2017-2018)</t>
  </si>
  <si>
    <t>z dnia 29 sierpnia 2018r.</t>
  </si>
  <si>
    <t xml:space="preserve">                    za I półrocze  2018 roku</t>
  </si>
  <si>
    <t>Budowa kanalizacji sanitarnej w miejscowości Nowe Opole ulice: Spokojna, Spacerowa, Słoneczna, Brzozowa oraz w miejscowości Ostrówek - WPF (2017-2018)</t>
  </si>
  <si>
    <t>Budowa kanalizacji sanitarnej w miejscowościach: Wólka Leśna, Pruszynek - WPF (2016-2018)</t>
  </si>
  <si>
    <t>Budowa kanalizacji sanitarnej w miejscowości Stok Lacki-Folwark ul. Wiosenna, Baśniowa, Piaskowa - WPF (2017-2019)</t>
  </si>
  <si>
    <t>Budowa kanalizacji sanitarnej w miejscowości Stok Lacki ul. Gryczna, Bukietowa, Bursztynowa, Dolna, Promienna, Wzgórze - WPF (2018-2019)</t>
  </si>
  <si>
    <t xml:space="preserve">Budowa kanalizacji sanitarnej w miejscowości Wołyńce-Kolonia - WPF (2018s-2019) </t>
  </si>
  <si>
    <t>Projektowanie i budowa brakujacych fragmentów sieci kanalizacji sanitarnej do granic nieruchomosci na terenie gminy (2018)</t>
  </si>
  <si>
    <t>Opracowanie projektu budowy wodociągu i kanalizacji na ul. Tęczowej w miejscowości Żabokliki (2018s)</t>
  </si>
  <si>
    <t>Opracowanie projektu budowy kanalizacji i wodociągu (od przepompowni w stronę łąk) w miejscowości Żabokliki-Kolonia (2018s)</t>
  </si>
  <si>
    <t>Zakup odcinka sieci kanalizacyjnej i wodociągowej wykonanych przez mieszkańca w miejscowości Żelków-Kolonia (2018)</t>
  </si>
  <si>
    <t>60011</t>
  </si>
  <si>
    <t>Drogi publiczne krajowe</t>
  </si>
  <si>
    <t>Budowa ronda na skrzyżowaniu dróg 63 i 696 oraz ul. Ogrodowej w miejscowości Chodów - WPF (2017-2018)</t>
  </si>
  <si>
    <t>"Poprawa bezpieczeństwa ruchu pieszego na drodze krajowej nr 63, na odcinku od km 274+565 do km 276+480 strona prawa", poprzez budowę ciągu pieszego na w/w odcinku DK-63 na terenie gminy Siedlce (2018)</t>
  </si>
  <si>
    <t>Dotacja dla Powiatu Siedleckiego na dofinansowanie inwestycji pn. "Rozbudowa drogi powiatowej nr 3617W Siedlce - Korczew na odcinku granica m. Siedlce - Golice" (2018)</t>
  </si>
  <si>
    <t>Budowa ulicy Akacjowej wraz z odwodnieniem w miejscowości Żelków-Kolonia (2018)</t>
  </si>
  <si>
    <t>Budowa ulicy Przemysłowej wraz z odwodnieniem w miejscowości Żelków-Kolonia (2018)</t>
  </si>
  <si>
    <t xml:space="preserve">Projektowanie budowy ulicy Leśnej w miejscowości Chodów (2018s) </t>
  </si>
  <si>
    <t>Budowa chodnika przy ulicy Wrzosowej w miejscowości Rakowiec (2018s)</t>
  </si>
  <si>
    <t>Budowa chodnika przy ulicy Klonowej w miejscowości Rakowiec (2018)</t>
  </si>
  <si>
    <t>Asfaltowanie dróg gminnych (2018s)</t>
  </si>
  <si>
    <t xml:space="preserve">Opracowanie projektu budowy ul. Nowowiejskiej w Chodowie (2018s) </t>
  </si>
  <si>
    <t xml:space="preserve">Opracowanie projektu budowy wraz z odwodnieniem ul. Świerkowej w miejscowości Nowe Iganie (2018s) </t>
  </si>
  <si>
    <t>Opracowanie pojektu i budowa chodnika przy ulicy Majowej w miejscowości Stok Lacki-Folwark (2018s)</t>
  </si>
  <si>
    <t>Opracowanie pojektu budowy chodnika przy ul. Kolonijnej i Stawowej w miejscowości Strzała (2018s)</t>
  </si>
  <si>
    <t>Opracowanie pojektu budowy chodnika w miejscowości Topórek - etap II (2018s)</t>
  </si>
  <si>
    <t>Opracowanie pojektu budowy chodnika w miejscowości Wołyńce (2018s)</t>
  </si>
  <si>
    <t>Opracowanie pojektu budowy chodnika (od pętli w stronę Stoku Lackiego) w miejscowości Żabokliki-Kolonia (2018s)</t>
  </si>
  <si>
    <t>Budowa chodnika przy ul.Akacjowej w miejscowości Żelkoów-Kolonia (2018s)</t>
  </si>
  <si>
    <t>Budowa ul. Klonowej w miejscowości Stare Iganie (2018s)</t>
  </si>
  <si>
    <t>700</t>
  </si>
  <si>
    <t>Gospodarka mieszkaniowa</t>
  </si>
  <si>
    <t>70005</t>
  </si>
  <si>
    <t>Zakup gruntu pod drogę w miejscowości Białki (2018s)</t>
  </si>
  <si>
    <t>Zakup działki pod przepompownią ścieków w miejscowości Wołyńce-Kolonia (2018)</t>
  </si>
  <si>
    <t>6170</t>
  </si>
  <si>
    <t>Dotacja na fundusz celowy na dofinansowanie zakupu samochodu osobowego dla  Policji (2018)</t>
  </si>
  <si>
    <t>Zakup ciężkiego samochodu ratowniczo-gaśniczego dla OSP w Nowym Opolu (2018)</t>
  </si>
  <si>
    <t>Budowa boiska szkolnego w Pruszynie (2018)</t>
  </si>
  <si>
    <t>Rozbudowa szkoły w Golicach (2018-2019)</t>
  </si>
  <si>
    <t>Rozbudowa szkoły w Pruszynie (2018-2019)</t>
  </si>
  <si>
    <t>Budowa boiska szkolnego w Nowych Iganiach (2017-2018s)</t>
  </si>
  <si>
    <t>6057</t>
  </si>
  <si>
    <t>6059</t>
  </si>
  <si>
    <t>Opracowanie projektu budowy boiska przy Zespole Oświatowym w Stoku Lackim (2018s)</t>
  </si>
  <si>
    <t>Budowa bieżni wraz ze skokiem w dal i wzwyż przy Zespole Oświatowo-Wychowawczym w Białkach (2018)</t>
  </si>
  <si>
    <t>Rozbudowa przedszkola w Nowych Iganiach (2018-2019)</t>
  </si>
  <si>
    <t>852</t>
  </si>
  <si>
    <t>Pomoc społeczna</t>
  </si>
  <si>
    <t>85295</t>
  </si>
  <si>
    <t>Modernizacja budynku świetlicy w Stoku Lackim (Zadanie pn. "Utworzenie i wyposażenie Dziennego Domu Senior+ w gminie Siedlce) (2018)</t>
  </si>
  <si>
    <t>Modernizacja oświetlenia elektrycznego na terenie gminy Siedlce - etap III (2018)</t>
  </si>
  <si>
    <t>Budowa oświetlenia ulicznego na ul. Kościelnej i ul. Nowowiejskiej w miejscowości Chodów (2018s)</t>
  </si>
  <si>
    <t>Opracowanie projektu budowy oświetlenia ulicznego przy świetlicy oraz na ul. Spieknej w miejscowości Nowe Opole (2018s)</t>
  </si>
  <si>
    <t>Opracowanie projektu budowy oświetlenia ulicznego Stok Lacki - Pruszyn Pieńki (2018s)</t>
  </si>
  <si>
    <t>Budowa oświetlenia drogowego  na kolonii w miejscowości Purzec (2018s)</t>
  </si>
  <si>
    <t>Opracowanie projektu budowy oświetlenia ulicznego na ul. Wesołej, Wisniowej, Osiedlowej, Południowej, Polnej w miejscowości Stare Opole (2018s)</t>
  </si>
  <si>
    <t>Opracowanie projektu budowy oświetlenia drogowego przy drodze krajowej nr 63 w miejscowości Ujrzanów (2018s)</t>
  </si>
  <si>
    <t>Opracowanie projektu i budowa oświetlenia drogowego przy drodze nr 192 w miejscowości Wołynce-Kolonia (2018s)</t>
  </si>
  <si>
    <t>Opracowanie projektu budowy oświetlenia ulicznego na ul. Tęczowej w miejscowości Żabokliki (2018s)</t>
  </si>
  <si>
    <t>Opracowanie projektu budowy oświetlenia ulicznego na ul. Truskawkowej (do pętli) w miejscowości Żabokliki (2017s)</t>
  </si>
  <si>
    <t>Budowa ogrodzenia wraz z zagospodarowaniem terenu działki nr 85/3 w miejscowosci Pruszyn-Pieńki (2018s)</t>
  </si>
  <si>
    <t>Zakup wyposażenia na plac zabaw w miejscowości Błogoszcz (2018s)</t>
  </si>
  <si>
    <t>Budowa parkingu przy świetlicy wiejskiej w miejscowości Stare Opole (2018s)</t>
  </si>
  <si>
    <t>Opracowanie projektu rozbudowy świetlicy w miejscowości Strzała (2018s)</t>
  </si>
  <si>
    <t xml:space="preserve">Zakup garażu blaszanego do sceny mobilnej (2018) </t>
  </si>
  <si>
    <t xml:space="preserve">Modernizacja budynku oraz zmiany zagospodarowania terenu świetlicy wiejskiej w miejscowości Nowe Opole (2018) </t>
  </si>
  <si>
    <t>Opracowanie projektu budowy świetlicy w miejscowości Ujrzanów (2018s)</t>
  </si>
  <si>
    <t>OA.272.41.2017 Drogsan aktualizacja projektu do 30.06.2017-12.915,00; OA.272.105.2017 Jadczuk Budowa kanalizacji do 15.06.2018-947.100,00. Zakończona</t>
  </si>
  <si>
    <t>Opracowanie projektu budowy sieci wodociągowej i kanalizacyjnej na ul. Szmaragdowej w miejscowości Białki (2018s)</t>
  </si>
  <si>
    <t>Opracowanie projektu budowy kanalizacji od ul. Dworkowej do ul. Korczewskiej w miejscowości Żabokliki (2018s)</t>
  </si>
  <si>
    <t>umowy</t>
  </si>
  <si>
    <t>OA.272.202.2017 Pytel oprac.proj.zamiennego w ramach zadania do 31.01.18 - 11685,00;OA.272.8.2018 z 15.02.18 Przedsiębiorstwo Budownictwa Wodnego -budowa kanalizacji -do 20.08.19 - 1.363.588,92 (2018-988.315,00); OA.272.9.18 z 26.02.18 MK ART. Klimaszewska nadzór inwestorski - 7380,00 (2017-415,59)</t>
  </si>
  <si>
    <t>OA.272.22.18 z20.03.18 Budokan-budowa kanalizacji do 10.10.19 - 1.425.788,45 (2018-1.000.000,00); OA.272.22.18 z 20.03.18 Wierzbicki nadzór inwestorski - 4700,00 (2016-2017-44300,00)</t>
  </si>
  <si>
    <t>OA.272.10.18 z 26.02.18 ZISCO Łuka budowa kanalizacji do 30.09.19 - 2.200.000,00 (2018-1.000.000,00); OA.272.13.18 z 05.03.18 Tokarski nadzór inwestorski - 9000,00 (2017-68372,44)</t>
  </si>
  <si>
    <t>OA.272.31.18 z 26.04.18 IMBAU budowa kanalizacji do 31.07.19 - 830.559,79(2018-405.900); OA.272.37.18 Roliński nadzór inwestorski - 3690,00 (2016-19000,00)</t>
  </si>
  <si>
    <t>OA.272.6.18 z 02.02.18 imbau budowa kanalizacji do 31.08.19 - 3.124.200,00 (2018-1.500.000,00); OA.272.7.18 z 13.02.18 wierzbicki nadzór inwestorski - 10.000,00 (2017-10701,01)</t>
  </si>
  <si>
    <t xml:space="preserve">OA.272.110.2017 z 28.06.2017 Gaw-Bud budowa kanalizacji do 31.08.2018-2.038.700,67; OA.272.130.17 z 11.08.17 Proskol nadzór inwestorski 8800,00 </t>
  </si>
  <si>
    <t>OA.272.70.2017 z 13.04.2017 Gaw-Bud budowa kanalizacji do 30.11.2018-1.802.983,98; OA.272.80.2017 Wierzbicki nadzór inwestorski po zakończeniu zadania-7.687,50</t>
  </si>
  <si>
    <t>OA.272.71.2017 z 19.04.2017 Budokan budowa kanalizacji do 31.10.2018-2.053.423,50; OA.272.79.2017 Wierzbicki nadzór inwestorski po zakończeniu zadania-8.050,35</t>
  </si>
  <si>
    <t>OA.272.29.18 z 17.04.18 Romaniak oprac.proj.budowy kanalizacji i wodociągu do 10.12.18 - 8496,50</t>
  </si>
  <si>
    <t>OA.272.12.18 z 05.03.18 Pytel oprac.proj.bud.kanalizacji do 31.08.18 - 5000,00</t>
  </si>
  <si>
    <t>OA.272.27.18 z 03.04.18 Romaniak oprac.proj.bud.sieci wodociągowej do 31.10.18 - 12.000,00</t>
  </si>
  <si>
    <t>OA.272.26.18 z 03.04.18 Pytel oprac.proj.bud/wodociągu i kanalizacji do 31.10.18 - 10.000,00</t>
  </si>
  <si>
    <t xml:space="preserve">OA.272.35.18 z 04.05.18 dołęgowski budowa chodnika do 29.06.18 - 36.666,74 </t>
  </si>
  <si>
    <t>OA.272.35.18 z 04.05.18 dołęgowski budowa chodnika do 29.06.18 - 149.734,21</t>
  </si>
  <si>
    <t>OA.272.19.18 z 07.03.18 Soczewka buowa boiska do 24.08.18 - 988.922,00 (50.000-FS); OA.272.24.18 z 29.03.18 Janiszek nadzór inwestorski - 7000,00</t>
  </si>
  <si>
    <t>OA.272.28.18 z 05.04.18 Izolda budowa boiska do 24.08.18 - 949.996,00; OA.272.32.18 z 26.04.18 Janiszek nadzór inwestorski - 10.000,00; OA.272.63.18 z 24.07.18 Izolda montaż systemu nawadniania do 24.08.18 - 16.000,00</t>
  </si>
  <si>
    <t>OA.272.1.18 z 08.01.18 Janiszek oprac.proj.budowy boiska do 04.04.18 - 11.000,00</t>
  </si>
  <si>
    <t>OA.272.33.18 z 07.05.18 Wawryniuk termonodernizacja do 28.09.18 -8.879.739,00; OA.272.47.18 z 04.06.18 Kruzel nadzór inwestorski - 50.000,00</t>
  </si>
  <si>
    <t>OA.272.23.18 Grabarczyk budowa oświetlenia do 10.08.18 - 19.900,00. Zakończona</t>
  </si>
  <si>
    <t>OA.272.16.18 z 05.03.18 Tatrczak opac.proj.oświetlenia do 31.08.18 - 9926,10</t>
  </si>
  <si>
    <t>OA.272.15.18 z 05.03.18 Tatrczak opac.proj.oświetlenia do 31.08.18 - 7926,12</t>
  </si>
  <si>
    <t>OA.272.17.18 z 05.03.18 Tatrczak opac.proj.oświetlenia do 31.08.18 - 9926,10</t>
  </si>
  <si>
    <t>OA.272.18.18 z 05.03.18 Tatrczak opac.proj.oświetlenia do 31.08.18 - 11924,85</t>
  </si>
  <si>
    <t>OA.272.53.18 z 18.06.18 Dydycz oprac.proj.budowy oświetlenia do 30.10.18 - 7995,00</t>
  </si>
  <si>
    <t>OA.272.14.18 Oleszczuk oprac.proj.budowy oświetlenia do 31.08.18 - 15999,00</t>
  </si>
  <si>
    <t>OA.272.46.18 z 30.05.18 Kosyl budowa parkingu do 31.07.18 - 30.000,00 Zakończona</t>
  </si>
  <si>
    <t>OA.272.34.18 z 07.05.18 Wawryniuk budowa świetlicy do 15.10.18 - 1.900,000,00; OA.272.44.18 Burta nadzór inwestorski - 7152,00</t>
  </si>
  <si>
    <t>OA.272.45.18 z 30.05.18 Eurodom modernizacja budynku do 30.08.18 - 200.000,00</t>
  </si>
  <si>
    <t>Budowa kanalizacji sanitarnej w miejscowości Nowe Opole ulice: Spokojna, Spacerowa, Słoneczna, Brzozowa oraz w miejscowości Ostrówek - WPF (2017-2019)</t>
  </si>
  <si>
    <t>Opracowanie projektu budowy oświetlenia ulicznego przy świetlicy oraz na ul. Pięknej w miejscowości Nowe Opole (2018s)</t>
  </si>
  <si>
    <t>75404</t>
  </si>
  <si>
    <t>Komendy wojewódzkie Policji</t>
  </si>
  <si>
    <t>do Zarządzenia Nr 0050.82.2018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</si>
</sst>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  <numFmt numFmtId="178" formatCode="#,##0;[Red]#,##0"/>
    <numFmt numFmtId="179" formatCode="#,##0.0"/>
    <numFmt numFmtId="180" formatCode="#,##0.000"/>
    <numFmt numFmtId="181" formatCode="[$-415]d\ mmmm\ yyyy"/>
  </numFmts>
  <fonts count="50">
    <font>
      <sz val="10"/>
      <name val="Arial CE"/>
      <family val="0"/>
    </font>
    <font>
      <b/>
      <sz val="12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.5"/>
      <color indexed="8"/>
      <name val="Arial"/>
      <family val="2"/>
    </font>
    <font>
      <b/>
      <sz val="8.5"/>
      <name val="Arial CE"/>
      <family val="0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 CE"/>
      <family val="0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.5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6" borderId="13" xfId="0" applyNumberFormat="1" applyFont="1" applyFill="1" applyBorder="1" applyAlignment="1" applyProtection="1">
      <alignment horizontal="right" vertical="center" wrapText="1"/>
      <protection locked="0"/>
    </xf>
    <xf numFmtId="4" fontId="49" fillId="36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8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vertical="center" wrapText="1"/>
      <protection locked="0"/>
    </xf>
    <xf numFmtId="49" fontId="10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0" xfId="0" applyNumberFormat="1" applyFont="1" applyFill="1" applyBorder="1" applyAlignment="1" applyProtection="1">
      <alignment vertical="center" wrapText="1"/>
      <protection locked="0"/>
    </xf>
    <xf numFmtId="49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1" xfId="0" applyNumberFormat="1" applyFont="1" applyFill="1" applyBorder="1" applyAlignment="1" applyProtection="1">
      <alignment vertical="center" wrapText="1"/>
      <protection locked="0"/>
    </xf>
    <xf numFmtId="49" fontId="10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22" xfId="0" applyNumberFormat="1" applyFont="1" applyFill="1" applyBorder="1" applyAlignment="1" applyProtection="1">
      <alignment vertical="center" wrapText="1"/>
      <protection locked="0"/>
    </xf>
    <xf numFmtId="49" fontId="10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23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2" xfId="0" applyNumberFormat="1" applyFont="1" applyFill="1" applyBorder="1" applyAlignment="1">
      <alignment vertical="center" wrapText="1"/>
    </xf>
    <xf numFmtId="49" fontId="10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24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0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10" xfId="0" applyNumberFormat="1" applyFont="1" applyFill="1" applyBorder="1" applyAlignment="1" applyProtection="1">
      <alignment vertical="center" wrapText="1"/>
      <protection locked="0"/>
    </xf>
    <xf numFmtId="49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>
      <alignment vertical="center" wrapText="1"/>
    </xf>
    <xf numFmtId="49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49" fontId="11" fillId="37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7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0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39" borderId="12" xfId="0" applyFont="1" applyFill="1" applyBorder="1" applyAlignment="1">
      <alignment vertical="center"/>
    </xf>
    <xf numFmtId="49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3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3" xfId="0" applyFont="1" applyFill="1" applyBorder="1" applyAlignment="1">
      <alignment vertical="center" wrapText="1"/>
    </xf>
    <xf numFmtId="0" fontId="10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vertical="center" wrapText="1"/>
    </xf>
    <xf numFmtId="4" fontId="4" fillId="36" borderId="24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2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 wrapText="1"/>
    </xf>
    <xf numFmtId="0" fontId="11" fillId="0" borderId="15" xfId="0" applyFont="1" applyBorder="1" applyAlignment="1">
      <alignment vertical="center" wrapText="1"/>
    </xf>
    <xf numFmtId="0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vertical="center" wrapText="1"/>
    </xf>
    <xf numFmtId="0" fontId="11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11" fillId="35" borderId="18" xfId="0" applyNumberFormat="1" applyFont="1" applyFill="1" applyBorder="1" applyAlignment="1">
      <alignment vertical="center" wrapText="1"/>
    </xf>
    <xf numFmtId="49" fontId="10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/>
    </xf>
    <xf numFmtId="0" fontId="11" fillId="0" borderId="0" xfId="0" applyFont="1" applyAlignment="1">
      <alignment vertical="center" wrapText="1"/>
    </xf>
    <xf numFmtId="4" fontId="6" fillId="4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3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24" xfId="0" applyNumberFormat="1" applyFont="1" applyFill="1" applyBorder="1" applyAlignment="1" applyProtection="1">
      <alignment horizontal="right" vertical="center" wrapText="1"/>
      <protection locked="0"/>
    </xf>
    <xf numFmtId="4" fontId="4" fillId="36" borderId="34" xfId="0" applyNumberFormat="1" applyFont="1" applyFill="1" applyBorder="1" applyAlignment="1" applyProtection="1">
      <alignment horizontal="right" vertical="center" wrapText="1"/>
      <protection locked="0"/>
    </xf>
    <xf numFmtId="4" fontId="6" fillId="37" borderId="3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5" xfId="0" applyNumberFormat="1" applyFont="1" applyFill="1" applyBorder="1" applyAlignment="1" applyProtection="1">
      <alignment vertical="center" wrapText="1"/>
      <protection locked="0"/>
    </xf>
    <xf numFmtId="4" fontId="49" fillId="36" borderId="3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Border="1" applyAlignment="1">
      <alignment horizontal="right" vertical="center" wrapText="1"/>
    </xf>
    <xf numFmtId="4" fontId="4" fillId="38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6" borderId="10" xfId="0" applyFill="1" applyBorder="1" applyAlignment="1">
      <alignment wrapText="1"/>
    </xf>
    <xf numFmtId="4" fontId="4" fillId="36" borderId="36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0" fontId="7" fillId="38" borderId="39" xfId="0" applyFont="1" applyFill="1" applyBorder="1" applyAlignment="1">
      <alignment horizontal="center" vertical="center" wrapText="1"/>
    </xf>
    <xf numFmtId="0" fontId="7" fillId="38" borderId="4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9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7" fillId="38" borderId="41" xfId="0" applyFont="1" applyFill="1" applyBorder="1" applyAlignment="1">
      <alignment horizontal="center" vertical="center" wrapText="1"/>
    </xf>
    <xf numFmtId="0" fontId="0" fillId="38" borderId="42" xfId="0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38" borderId="45" xfId="0" applyFont="1" applyFill="1" applyBorder="1" applyAlignment="1">
      <alignment horizontal="center" vertical="center"/>
    </xf>
    <xf numFmtId="0" fontId="13" fillId="38" borderId="4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8"/>
  <sheetViews>
    <sheetView zoomScale="110" zoomScaleNormal="110" zoomScalePageLayoutView="0" workbookViewId="0" topLeftCell="A53">
      <selection activeCell="F24" sqref="F24"/>
    </sheetView>
  </sheetViews>
  <sheetFormatPr defaultColWidth="9.00390625" defaultRowHeight="12.75"/>
  <cols>
    <col min="1" max="1" width="5.375" style="7" customWidth="1"/>
    <col min="2" max="2" width="9.375" style="7" customWidth="1"/>
    <col min="3" max="3" width="7.00390625" style="7" customWidth="1"/>
    <col min="4" max="4" width="61.75390625" style="7" customWidth="1"/>
    <col min="5" max="5" width="12.625" style="7" customWidth="1"/>
    <col min="6" max="6" width="14.375" style="7" customWidth="1"/>
    <col min="7" max="7" width="10.375" style="7" customWidth="1"/>
  </cols>
  <sheetData>
    <row r="2" spans="5:7" ht="13.5">
      <c r="E2" s="148" t="s">
        <v>30</v>
      </c>
      <c r="F2" s="148"/>
      <c r="G2" s="148"/>
    </row>
    <row r="3" spans="5:7" ht="13.5">
      <c r="E3" s="148" t="s">
        <v>162</v>
      </c>
      <c r="F3" s="148"/>
      <c r="G3" s="148"/>
    </row>
    <row r="4" spans="5:7" ht="13.5">
      <c r="E4" s="148" t="s">
        <v>31</v>
      </c>
      <c r="F4" s="149"/>
      <c r="G4" s="149"/>
    </row>
    <row r="5" spans="5:7" ht="13.5">
      <c r="E5" s="148" t="s">
        <v>57</v>
      </c>
      <c r="F5" s="148"/>
      <c r="G5" s="148"/>
    </row>
    <row r="7" spans="4:7" ht="15.75">
      <c r="D7" s="8" t="s">
        <v>47</v>
      </c>
      <c r="E7" s="8"/>
      <c r="F7" s="8"/>
      <c r="G7" s="8"/>
    </row>
    <row r="8" spans="4:6" ht="15.75">
      <c r="D8" s="8" t="s">
        <v>58</v>
      </c>
      <c r="E8" s="8"/>
      <c r="F8" s="8"/>
    </row>
    <row r="9" spans="4:6" ht="16.5" thickBot="1">
      <c r="D9" s="8"/>
      <c r="E9" s="8"/>
      <c r="F9" s="8"/>
    </row>
    <row r="10" spans="1:7" ht="12.75">
      <c r="A10" s="136" t="s">
        <v>25</v>
      </c>
      <c r="B10" s="136" t="s">
        <v>0</v>
      </c>
      <c r="C10" s="136" t="s">
        <v>1</v>
      </c>
      <c r="D10" s="136" t="s">
        <v>26</v>
      </c>
      <c r="E10" s="134" t="s">
        <v>29</v>
      </c>
      <c r="F10" s="146" t="s">
        <v>28</v>
      </c>
      <c r="G10" s="144" t="s">
        <v>3</v>
      </c>
    </row>
    <row r="11" spans="1:7" ht="18" customHeight="1" thickBot="1">
      <c r="A11" s="137"/>
      <c r="B11" s="137"/>
      <c r="C11" s="137"/>
      <c r="D11" s="137"/>
      <c r="E11" s="135"/>
      <c r="F11" s="147"/>
      <c r="G11" s="145"/>
    </row>
    <row r="12" spans="1:7" s="1" customFormat="1" ht="17.25" customHeight="1">
      <c r="A12" s="23" t="s">
        <v>12</v>
      </c>
      <c r="B12" s="24"/>
      <c r="C12" s="25"/>
      <c r="D12" s="26" t="s">
        <v>13</v>
      </c>
      <c r="E12" s="16">
        <f>E13</f>
        <v>9462114.22</v>
      </c>
      <c r="F12" s="16">
        <f>F13</f>
        <v>2437984.8600000003</v>
      </c>
      <c r="G12" s="130">
        <f>F12/E12*100</f>
        <v>25.76575174760467</v>
      </c>
    </row>
    <row r="13" spans="1:7" ht="14.25" customHeight="1">
      <c r="A13" s="27"/>
      <c r="B13" s="28" t="s">
        <v>14</v>
      </c>
      <c r="C13" s="29"/>
      <c r="D13" s="30" t="s">
        <v>15</v>
      </c>
      <c r="E13" s="15">
        <f>SUM(E14:E28)</f>
        <v>9462114.22</v>
      </c>
      <c r="F13" s="15">
        <f>SUM(F14:F28)</f>
        <v>2437984.8600000003</v>
      </c>
      <c r="G13" s="15">
        <f>F13/E13*100</f>
        <v>25.76575174760467</v>
      </c>
    </row>
    <row r="14" spans="1:7" ht="36">
      <c r="A14" s="50"/>
      <c r="B14" s="32"/>
      <c r="C14" s="105">
        <v>6050</v>
      </c>
      <c r="D14" s="34" t="s">
        <v>158</v>
      </c>
      <c r="E14" s="17">
        <v>1000000</v>
      </c>
      <c r="F14" s="17">
        <v>9500</v>
      </c>
      <c r="G14" s="17">
        <f aca="true" t="shared" si="0" ref="G14:G78">F14/E14*100</f>
        <v>0.95</v>
      </c>
    </row>
    <row r="15" spans="1:7" ht="24">
      <c r="A15" s="50"/>
      <c r="B15" s="32"/>
      <c r="C15" s="105">
        <v>6050</v>
      </c>
      <c r="D15" s="34" t="s">
        <v>51</v>
      </c>
      <c r="E15" s="17">
        <v>1500000</v>
      </c>
      <c r="F15" s="17">
        <v>118080</v>
      </c>
      <c r="G15" s="17">
        <f t="shared" si="0"/>
        <v>7.872</v>
      </c>
    </row>
    <row r="16" spans="1:7" ht="24">
      <c r="A16" s="50"/>
      <c r="B16" s="32"/>
      <c r="C16" s="105">
        <v>6050</v>
      </c>
      <c r="D16" s="34" t="s">
        <v>52</v>
      </c>
      <c r="E16" s="17">
        <v>1935000</v>
      </c>
      <c r="F16" s="17">
        <v>748022.53</v>
      </c>
      <c r="G16" s="17">
        <f t="shared" si="0"/>
        <v>38.65749509043928</v>
      </c>
    </row>
    <row r="17" spans="1:7" ht="25.5" customHeight="1">
      <c r="A17" s="37"/>
      <c r="B17" s="38"/>
      <c r="C17" s="39" t="s">
        <v>16</v>
      </c>
      <c r="D17" s="34" t="s">
        <v>53</v>
      </c>
      <c r="E17" s="13">
        <v>366000</v>
      </c>
      <c r="F17" s="17">
        <v>0</v>
      </c>
      <c r="G17" s="13">
        <f t="shared" si="0"/>
        <v>0</v>
      </c>
    </row>
    <row r="18" spans="1:7" ht="24" customHeight="1">
      <c r="A18" s="37"/>
      <c r="B18" s="38"/>
      <c r="C18" s="39" t="s">
        <v>16</v>
      </c>
      <c r="D18" s="34" t="s">
        <v>60</v>
      </c>
      <c r="E18" s="2">
        <v>1100000</v>
      </c>
      <c r="F18" s="5">
        <v>796246.15</v>
      </c>
      <c r="G18" s="13">
        <f t="shared" si="0"/>
        <v>72.38601363636363</v>
      </c>
    </row>
    <row r="19" spans="1:7" ht="24" customHeight="1">
      <c r="A19" s="37"/>
      <c r="B19" s="38"/>
      <c r="C19" s="39" t="s">
        <v>16</v>
      </c>
      <c r="D19" s="34" t="s">
        <v>50</v>
      </c>
      <c r="E19" s="2">
        <v>800000</v>
      </c>
      <c r="F19" s="5">
        <v>761136.18</v>
      </c>
      <c r="G19" s="13">
        <f t="shared" si="0"/>
        <v>95.14202250000001</v>
      </c>
    </row>
    <row r="20" spans="1:7" ht="24" customHeight="1">
      <c r="A20" s="37"/>
      <c r="B20" s="38"/>
      <c r="C20" s="39" t="s">
        <v>16</v>
      </c>
      <c r="D20" s="34" t="s">
        <v>61</v>
      </c>
      <c r="E20" s="2">
        <v>1000000</v>
      </c>
      <c r="F20" s="5">
        <v>0</v>
      </c>
      <c r="G20" s="13">
        <f t="shared" si="0"/>
        <v>0</v>
      </c>
    </row>
    <row r="21" spans="1:7" ht="24" customHeight="1">
      <c r="A21" s="37"/>
      <c r="B21" s="38"/>
      <c r="C21" s="39" t="s">
        <v>16</v>
      </c>
      <c r="D21" s="34" t="s">
        <v>62</v>
      </c>
      <c r="E21" s="2">
        <v>1000000</v>
      </c>
      <c r="F21" s="5">
        <v>0</v>
      </c>
      <c r="G21" s="13">
        <f t="shared" si="0"/>
        <v>0</v>
      </c>
    </row>
    <row r="22" spans="1:7" ht="24">
      <c r="A22" s="37"/>
      <c r="B22" s="38"/>
      <c r="C22" s="39" t="s">
        <v>16</v>
      </c>
      <c r="D22" s="34" t="s">
        <v>63</v>
      </c>
      <c r="E22" s="2">
        <v>440000</v>
      </c>
      <c r="F22" s="5">
        <v>0</v>
      </c>
      <c r="G22" s="13">
        <f t="shared" si="0"/>
        <v>0</v>
      </c>
    </row>
    <row r="23" spans="1:7" ht="26.25" customHeight="1">
      <c r="A23" s="31"/>
      <c r="B23" s="32"/>
      <c r="C23" s="96">
        <v>6050</v>
      </c>
      <c r="D23" s="99" t="s">
        <v>64</v>
      </c>
      <c r="E23" s="2">
        <v>280000</v>
      </c>
      <c r="F23" s="5">
        <v>0</v>
      </c>
      <c r="G23" s="13">
        <f t="shared" si="0"/>
        <v>0</v>
      </c>
    </row>
    <row r="24" spans="1:7" ht="27.75" customHeight="1">
      <c r="A24" s="31"/>
      <c r="B24" s="32"/>
      <c r="C24" s="33">
        <v>6050</v>
      </c>
      <c r="D24" s="113" t="s">
        <v>127</v>
      </c>
      <c r="E24" s="2">
        <v>12617.72</v>
      </c>
      <c r="F24" s="5">
        <v>0</v>
      </c>
      <c r="G24" s="5">
        <f t="shared" si="0"/>
        <v>0</v>
      </c>
    </row>
    <row r="25" spans="1:7" ht="24">
      <c r="A25" s="31"/>
      <c r="B25" s="32"/>
      <c r="C25" s="33">
        <v>6050</v>
      </c>
      <c r="D25" s="34" t="s">
        <v>65</v>
      </c>
      <c r="E25" s="11">
        <v>10000</v>
      </c>
      <c r="F25" s="5">
        <v>0</v>
      </c>
      <c r="G25" s="13">
        <f t="shared" si="0"/>
        <v>0</v>
      </c>
    </row>
    <row r="26" spans="1:7" ht="26.25" customHeight="1">
      <c r="A26" s="31"/>
      <c r="B26" s="35"/>
      <c r="C26" s="36" t="s">
        <v>16</v>
      </c>
      <c r="D26" s="34" t="s">
        <v>128</v>
      </c>
      <c r="E26" s="2">
        <v>5000</v>
      </c>
      <c r="F26" s="5">
        <v>5000</v>
      </c>
      <c r="G26" s="13">
        <f t="shared" si="0"/>
        <v>100</v>
      </c>
    </row>
    <row r="27" spans="1:7" ht="26.25" customHeight="1">
      <c r="A27" s="31"/>
      <c r="B27" s="32"/>
      <c r="C27" s="33">
        <v>6050</v>
      </c>
      <c r="D27" s="34" t="s">
        <v>66</v>
      </c>
      <c r="E27" s="11">
        <v>8496.5</v>
      </c>
      <c r="F27" s="5">
        <v>0</v>
      </c>
      <c r="G27" s="13">
        <f t="shared" si="0"/>
        <v>0</v>
      </c>
    </row>
    <row r="28" spans="1:7" ht="24.75" customHeight="1">
      <c r="A28" s="37"/>
      <c r="B28" s="38"/>
      <c r="C28" s="36" t="s">
        <v>17</v>
      </c>
      <c r="D28" s="34" t="s">
        <v>67</v>
      </c>
      <c r="E28" s="2">
        <v>5000</v>
      </c>
      <c r="F28" s="2">
        <v>0</v>
      </c>
      <c r="G28" s="13">
        <f t="shared" si="0"/>
        <v>0</v>
      </c>
    </row>
    <row r="29" spans="1:7" ht="15" customHeight="1">
      <c r="A29" s="40" t="s">
        <v>4</v>
      </c>
      <c r="B29" s="40"/>
      <c r="C29" s="41"/>
      <c r="D29" s="42" t="s">
        <v>8</v>
      </c>
      <c r="E29" s="12">
        <f>E33+E35+E30</f>
        <v>3650343.06</v>
      </c>
      <c r="F29" s="12">
        <f>F33+F35</f>
        <v>269517.07</v>
      </c>
      <c r="G29" s="19">
        <f t="shared" si="0"/>
        <v>7.383335362457687</v>
      </c>
    </row>
    <row r="30" spans="1:7" ht="15" customHeight="1">
      <c r="A30" s="43"/>
      <c r="B30" s="28" t="s">
        <v>68</v>
      </c>
      <c r="C30" s="44"/>
      <c r="D30" s="45" t="s">
        <v>69</v>
      </c>
      <c r="E30" s="15">
        <f>E31+E32</f>
        <v>100000</v>
      </c>
      <c r="F30" s="15">
        <f>F31+F32</f>
        <v>0</v>
      </c>
      <c r="G30" s="18">
        <f t="shared" si="0"/>
        <v>0</v>
      </c>
    </row>
    <row r="31" spans="1:7" ht="24">
      <c r="A31" s="46"/>
      <c r="B31" s="107"/>
      <c r="C31" s="47" t="s">
        <v>16</v>
      </c>
      <c r="D31" s="48" t="s">
        <v>70</v>
      </c>
      <c r="E31" s="17">
        <v>50000</v>
      </c>
      <c r="F31" s="17">
        <f>F32</f>
        <v>0</v>
      </c>
      <c r="G31" s="13">
        <f t="shared" si="0"/>
        <v>0</v>
      </c>
    </row>
    <row r="32" spans="1:7" ht="40.5" customHeight="1">
      <c r="A32" s="46"/>
      <c r="B32" s="108"/>
      <c r="C32" s="109" t="s">
        <v>16</v>
      </c>
      <c r="D32" s="106" t="s">
        <v>71</v>
      </c>
      <c r="E32" s="17">
        <v>50000</v>
      </c>
      <c r="F32" s="17">
        <v>0</v>
      </c>
      <c r="G32" s="13">
        <f t="shared" si="0"/>
        <v>0</v>
      </c>
    </row>
    <row r="33" spans="1:7" ht="15" customHeight="1">
      <c r="A33" s="46"/>
      <c r="B33" s="28" t="s">
        <v>38</v>
      </c>
      <c r="C33" s="44"/>
      <c r="D33" s="45" t="s">
        <v>40</v>
      </c>
      <c r="E33" s="15">
        <f>SUM(E34:E34)</f>
        <v>650000</v>
      </c>
      <c r="F33" s="15">
        <f>SUM(F34:F34)</f>
        <v>0</v>
      </c>
      <c r="G33" s="18">
        <f t="shared" si="0"/>
        <v>0</v>
      </c>
    </row>
    <row r="34" spans="1:7" ht="36.75" customHeight="1">
      <c r="A34" s="49"/>
      <c r="B34" s="50"/>
      <c r="C34" s="51" t="s">
        <v>39</v>
      </c>
      <c r="D34" s="52" t="s">
        <v>72</v>
      </c>
      <c r="E34" s="17">
        <v>650000</v>
      </c>
      <c r="F34" s="17">
        <v>0</v>
      </c>
      <c r="G34" s="13">
        <f t="shared" si="0"/>
        <v>0</v>
      </c>
    </row>
    <row r="35" spans="1:7" ht="14.25" customHeight="1">
      <c r="A35" s="53"/>
      <c r="B35" s="28" t="s">
        <v>5</v>
      </c>
      <c r="C35" s="54"/>
      <c r="D35" s="55" t="s">
        <v>9</v>
      </c>
      <c r="E35" s="18">
        <f>SUM(E36:E50)</f>
        <v>2900343.06</v>
      </c>
      <c r="F35" s="18">
        <f>SUM(F36:F50)</f>
        <v>269517.07</v>
      </c>
      <c r="G35" s="13">
        <f t="shared" si="0"/>
        <v>9.292592787282207</v>
      </c>
    </row>
    <row r="36" spans="1:7" ht="25.5" customHeight="1">
      <c r="A36" s="38"/>
      <c r="B36" s="56"/>
      <c r="C36" s="57" t="s">
        <v>16</v>
      </c>
      <c r="D36" s="95" t="s">
        <v>73</v>
      </c>
      <c r="E36" s="2">
        <v>500000</v>
      </c>
      <c r="F36" s="2">
        <v>0</v>
      </c>
      <c r="G36" s="13">
        <f t="shared" si="0"/>
        <v>0</v>
      </c>
    </row>
    <row r="37" spans="1:7" ht="24">
      <c r="A37" s="38"/>
      <c r="B37" s="56"/>
      <c r="C37" s="57" t="s">
        <v>16</v>
      </c>
      <c r="D37" s="34" t="s">
        <v>74</v>
      </c>
      <c r="E37" s="2">
        <v>400000</v>
      </c>
      <c r="F37" s="2">
        <v>264344.96</v>
      </c>
      <c r="G37" s="13">
        <f t="shared" si="0"/>
        <v>66.08624</v>
      </c>
    </row>
    <row r="38" spans="1:7" ht="12.75">
      <c r="A38" s="38"/>
      <c r="B38" s="56"/>
      <c r="C38" s="36" t="s">
        <v>16</v>
      </c>
      <c r="D38" s="34" t="s">
        <v>75</v>
      </c>
      <c r="E38" s="2">
        <v>40000</v>
      </c>
      <c r="F38" s="2">
        <v>0</v>
      </c>
      <c r="G38" s="13">
        <f t="shared" si="0"/>
        <v>0</v>
      </c>
    </row>
    <row r="39" spans="1:7" ht="12.75">
      <c r="A39" s="38"/>
      <c r="B39" s="56"/>
      <c r="C39" s="36" t="s">
        <v>16</v>
      </c>
      <c r="D39" s="34" t="s">
        <v>76</v>
      </c>
      <c r="E39" s="2">
        <v>150000</v>
      </c>
      <c r="F39" s="2">
        <v>0</v>
      </c>
      <c r="G39" s="13">
        <f t="shared" si="0"/>
        <v>0</v>
      </c>
    </row>
    <row r="40" spans="1:7" ht="12.75">
      <c r="A40" s="38"/>
      <c r="B40" s="56"/>
      <c r="C40" s="36" t="s">
        <v>16</v>
      </c>
      <c r="D40" s="34" t="s">
        <v>77</v>
      </c>
      <c r="E40" s="2">
        <v>37000</v>
      </c>
      <c r="F40" s="2">
        <v>0</v>
      </c>
      <c r="G40" s="13">
        <f t="shared" si="0"/>
        <v>0</v>
      </c>
    </row>
    <row r="41" spans="1:7" ht="12.75">
      <c r="A41" s="38"/>
      <c r="B41" s="56"/>
      <c r="C41" s="36" t="s">
        <v>16</v>
      </c>
      <c r="D41" s="34" t="s">
        <v>78</v>
      </c>
      <c r="E41" s="2">
        <v>1535000</v>
      </c>
      <c r="F41" s="2">
        <v>0</v>
      </c>
      <c r="G41" s="13">
        <f t="shared" si="0"/>
        <v>0</v>
      </c>
    </row>
    <row r="42" spans="1:7" ht="12.75">
      <c r="A42" s="38"/>
      <c r="B42" s="56"/>
      <c r="C42" s="36" t="s">
        <v>16</v>
      </c>
      <c r="D42" s="34" t="s">
        <v>79</v>
      </c>
      <c r="E42" s="2">
        <v>15000</v>
      </c>
      <c r="F42" s="2">
        <v>0</v>
      </c>
      <c r="G42" s="13">
        <f t="shared" si="0"/>
        <v>0</v>
      </c>
    </row>
    <row r="43" spans="1:7" ht="24">
      <c r="A43" s="38"/>
      <c r="B43" s="56"/>
      <c r="C43" s="57" t="s">
        <v>16</v>
      </c>
      <c r="D43" s="95" t="s">
        <v>80</v>
      </c>
      <c r="E43" s="2">
        <v>8000</v>
      </c>
      <c r="F43" s="2">
        <v>0</v>
      </c>
      <c r="G43" s="13">
        <f t="shared" si="0"/>
        <v>0</v>
      </c>
    </row>
    <row r="44" spans="1:7" ht="26.25" customHeight="1">
      <c r="A44" s="38"/>
      <c r="B44" s="56"/>
      <c r="C44" s="57" t="s">
        <v>16</v>
      </c>
      <c r="D44" s="34" t="s">
        <v>81</v>
      </c>
      <c r="E44" s="2">
        <v>54000</v>
      </c>
      <c r="F44" s="2">
        <v>0</v>
      </c>
      <c r="G44" s="13">
        <f t="shared" si="0"/>
        <v>0</v>
      </c>
    </row>
    <row r="45" spans="1:7" ht="25.5" customHeight="1">
      <c r="A45" s="38"/>
      <c r="B45" s="56"/>
      <c r="C45" s="36" t="s">
        <v>16</v>
      </c>
      <c r="D45" s="34" t="s">
        <v>82</v>
      </c>
      <c r="E45" s="2">
        <v>15000</v>
      </c>
      <c r="F45" s="2">
        <v>0</v>
      </c>
      <c r="G45" s="13">
        <f t="shared" si="0"/>
        <v>0</v>
      </c>
    </row>
    <row r="46" spans="1:7" ht="17.25" customHeight="1">
      <c r="A46" s="38"/>
      <c r="B46" s="56"/>
      <c r="C46" s="36" t="s">
        <v>16</v>
      </c>
      <c r="D46" s="34" t="s">
        <v>83</v>
      </c>
      <c r="E46" s="2">
        <v>15000</v>
      </c>
      <c r="F46" s="2">
        <v>0</v>
      </c>
      <c r="G46" s="13">
        <f t="shared" si="0"/>
        <v>0</v>
      </c>
    </row>
    <row r="47" spans="1:7" ht="17.25" customHeight="1">
      <c r="A47" s="38"/>
      <c r="B47" s="56"/>
      <c r="C47" s="57" t="s">
        <v>16</v>
      </c>
      <c r="D47" s="34" t="s">
        <v>84</v>
      </c>
      <c r="E47" s="2">
        <v>20000</v>
      </c>
      <c r="F47" s="2">
        <v>0</v>
      </c>
      <c r="G47" s="13">
        <f t="shared" si="0"/>
        <v>0</v>
      </c>
    </row>
    <row r="48" spans="1:7" ht="24">
      <c r="A48" s="38"/>
      <c r="B48" s="56"/>
      <c r="C48" s="57" t="s">
        <v>16</v>
      </c>
      <c r="D48" s="34" t="s">
        <v>85</v>
      </c>
      <c r="E48" s="2">
        <v>12000</v>
      </c>
      <c r="F48" s="2">
        <v>0</v>
      </c>
      <c r="G48" s="13">
        <f t="shared" si="0"/>
        <v>0</v>
      </c>
    </row>
    <row r="49" spans="1:7" ht="15.75" customHeight="1">
      <c r="A49" s="38"/>
      <c r="B49" s="56"/>
      <c r="C49" s="57" t="s">
        <v>16</v>
      </c>
      <c r="D49" s="97" t="s">
        <v>86</v>
      </c>
      <c r="E49" s="2">
        <v>64403.4</v>
      </c>
      <c r="F49" s="2">
        <v>0</v>
      </c>
      <c r="G49" s="13">
        <f t="shared" si="0"/>
        <v>0</v>
      </c>
    </row>
    <row r="50" spans="1:7" ht="15.75" customHeight="1">
      <c r="A50" s="38"/>
      <c r="B50" s="56"/>
      <c r="C50" s="36" t="s">
        <v>16</v>
      </c>
      <c r="D50" s="97" t="s">
        <v>87</v>
      </c>
      <c r="E50" s="2">
        <v>34939.66</v>
      </c>
      <c r="F50" s="2">
        <v>5172.11</v>
      </c>
      <c r="G50" s="13">
        <f t="shared" si="0"/>
        <v>14.802977476025807</v>
      </c>
    </row>
    <row r="51" spans="1:7" ht="16.5" customHeight="1">
      <c r="A51" s="24" t="s">
        <v>88</v>
      </c>
      <c r="B51" s="58"/>
      <c r="C51" s="58"/>
      <c r="D51" s="59" t="s">
        <v>89</v>
      </c>
      <c r="E51" s="6">
        <f>E52</f>
        <v>56500</v>
      </c>
      <c r="F51" s="6">
        <f>F52</f>
        <v>0</v>
      </c>
      <c r="G51" s="19">
        <f t="shared" si="0"/>
        <v>0</v>
      </c>
    </row>
    <row r="52" spans="1:7" ht="15" customHeight="1">
      <c r="A52" s="38"/>
      <c r="B52" s="28" t="s">
        <v>90</v>
      </c>
      <c r="C52" s="60"/>
      <c r="D52" s="61" t="s">
        <v>32</v>
      </c>
      <c r="E52" s="15">
        <f>E53+E54</f>
        <v>56500</v>
      </c>
      <c r="F52" s="15">
        <f>F53+F54</f>
        <v>0</v>
      </c>
      <c r="G52" s="18">
        <f t="shared" si="0"/>
        <v>0</v>
      </c>
    </row>
    <row r="53" spans="1:7" ht="18.75" customHeight="1">
      <c r="A53" s="38"/>
      <c r="B53" s="56"/>
      <c r="C53" s="57" t="s">
        <v>17</v>
      </c>
      <c r="D53" s="100" t="s">
        <v>91</v>
      </c>
      <c r="E53" s="2">
        <v>50000</v>
      </c>
      <c r="F53" s="2">
        <v>0</v>
      </c>
      <c r="G53" s="13">
        <f t="shared" si="0"/>
        <v>0</v>
      </c>
    </row>
    <row r="54" spans="1:7" ht="24">
      <c r="A54" s="38"/>
      <c r="B54" s="56"/>
      <c r="C54" s="57" t="s">
        <v>17</v>
      </c>
      <c r="D54" s="34" t="s">
        <v>92</v>
      </c>
      <c r="E54" s="2">
        <v>6500</v>
      </c>
      <c r="F54" s="2">
        <v>0</v>
      </c>
      <c r="G54" s="13">
        <f t="shared" si="0"/>
        <v>0</v>
      </c>
    </row>
    <row r="55" spans="1:7" ht="16.5" customHeight="1">
      <c r="A55" s="24" t="s">
        <v>41</v>
      </c>
      <c r="B55" s="58"/>
      <c r="C55" s="58"/>
      <c r="D55" s="59" t="s">
        <v>43</v>
      </c>
      <c r="E55" s="6">
        <f>E56</f>
        <v>24132</v>
      </c>
      <c r="F55" s="6">
        <f>F56</f>
        <v>24132</v>
      </c>
      <c r="G55" s="19">
        <f t="shared" si="0"/>
        <v>100</v>
      </c>
    </row>
    <row r="56" spans="1:7" ht="15" customHeight="1">
      <c r="A56" s="38"/>
      <c r="B56" s="28" t="s">
        <v>42</v>
      </c>
      <c r="C56" s="60"/>
      <c r="D56" s="61" t="s">
        <v>32</v>
      </c>
      <c r="E56" s="15">
        <f>E57</f>
        <v>24132</v>
      </c>
      <c r="F56" s="15">
        <f>F57</f>
        <v>24132</v>
      </c>
      <c r="G56" s="18">
        <f t="shared" si="0"/>
        <v>100</v>
      </c>
    </row>
    <row r="57" spans="1:7" ht="37.5" customHeight="1">
      <c r="A57" s="38"/>
      <c r="B57" s="56"/>
      <c r="C57" s="57" t="s">
        <v>46</v>
      </c>
      <c r="D57" s="100" t="s">
        <v>54</v>
      </c>
      <c r="E57" s="2">
        <v>24132</v>
      </c>
      <c r="F57" s="2">
        <v>24132</v>
      </c>
      <c r="G57" s="13">
        <f t="shared" si="0"/>
        <v>100</v>
      </c>
    </row>
    <row r="58" spans="1:7" ht="19.5" customHeight="1">
      <c r="A58" s="70" t="s">
        <v>33</v>
      </c>
      <c r="B58" s="62"/>
      <c r="C58" s="63"/>
      <c r="D58" s="64" t="s">
        <v>34</v>
      </c>
      <c r="E58" s="3">
        <f>E59+E61</f>
        <v>1112500</v>
      </c>
      <c r="F58" s="3">
        <f>F59+F61</f>
        <v>0</v>
      </c>
      <c r="G58" s="19">
        <f t="shared" si="0"/>
        <v>0</v>
      </c>
    </row>
    <row r="59" spans="1:7" ht="16.5" customHeight="1">
      <c r="A59" s="66"/>
      <c r="B59" s="28" t="s">
        <v>160</v>
      </c>
      <c r="C59" s="65"/>
      <c r="D59" s="61" t="s">
        <v>161</v>
      </c>
      <c r="E59" s="15">
        <f>E60</f>
        <v>42500</v>
      </c>
      <c r="F59" s="15">
        <f>F60</f>
        <v>0</v>
      </c>
      <c r="G59" s="18">
        <f t="shared" si="0"/>
        <v>0</v>
      </c>
    </row>
    <row r="60" spans="1:7" ht="24">
      <c r="A60" s="66"/>
      <c r="B60" s="71"/>
      <c r="C60" s="68" t="s">
        <v>93</v>
      </c>
      <c r="D60" s="72" t="s">
        <v>94</v>
      </c>
      <c r="E60" s="2">
        <v>42500</v>
      </c>
      <c r="F60" s="2">
        <v>0</v>
      </c>
      <c r="G60" s="13">
        <f t="shared" si="0"/>
        <v>0</v>
      </c>
    </row>
    <row r="61" spans="1:7" ht="16.5" customHeight="1">
      <c r="A61" s="66"/>
      <c r="B61" s="28" t="s">
        <v>35</v>
      </c>
      <c r="C61" s="65"/>
      <c r="D61" s="61" t="s">
        <v>36</v>
      </c>
      <c r="E61" s="15">
        <f>E62</f>
        <v>1070000</v>
      </c>
      <c r="F61" s="15">
        <f>F62</f>
        <v>0</v>
      </c>
      <c r="G61" s="18">
        <f>F61/E61*100</f>
        <v>0</v>
      </c>
    </row>
    <row r="62" spans="1:7" ht="25.5" customHeight="1">
      <c r="A62" s="66"/>
      <c r="B62" s="71"/>
      <c r="C62" s="73" t="s">
        <v>17</v>
      </c>
      <c r="D62" s="72" t="s">
        <v>95</v>
      </c>
      <c r="E62" s="22">
        <v>1070000</v>
      </c>
      <c r="F62" s="22">
        <v>0</v>
      </c>
      <c r="G62" s="22">
        <f t="shared" si="0"/>
        <v>0</v>
      </c>
    </row>
    <row r="63" spans="1:7" ht="16.5" customHeight="1">
      <c r="A63" s="74" t="s">
        <v>6</v>
      </c>
      <c r="B63" s="75"/>
      <c r="C63" s="62"/>
      <c r="D63" s="76" t="s">
        <v>10</v>
      </c>
      <c r="E63" s="3">
        <f>E64+E74</f>
        <v>13277534.52</v>
      </c>
      <c r="F63" s="3">
        <f>F64+F74</f>
        <v>709947.3200000001</v>
      </c>
      <c r="G63" s="19">
        <f t="shared" si="0"/>
        <v>5.346981541871375</v>
      </c>
    </row>
    <row r="64" spans="1:7" ht="17.25" customHeight="1">
      <c r="A64" s="77"/>
      <c r="B64" s="78" t="s">
        <v>7</v>
      </c>
      <c r="C64" s="79"/>
      <c r="D64" s="55" t="s">
        <v>11</v>
      </c>
      <c r="E64" s="15">
        <f>SUM(E65:E73)</f>
        <v>12877534.52</v>
      </c>
      <c r="F64" s="15">
        <f>SUM(F65:F73)</f>
        <v>709730.3200000001</v>
      </c>
      <c r="G64" s="18">
        <f t="shared" si="0"/>
        <v>5.511383556361067</v>
      </c>
    </row>
    <row r="65" spans="1:7" ht="16.5" customHeight="1">
      <c r="A65" s="80"/>
      <c r="B65" s="27"/>
      <c r="C65" s="57" t="s">
        <v>16</v>
      </c>
      <c r="D65" s="34" t="s">
        <v>96</v>
      </c>
      <c r="E65" s="2">
        <v>976000</v>
      </c>
      <c r="F65" s="2">
        <v>195100.48</v>
      </c>
      <c r="G65" s="13">
        <f t="shared" si="0"/>
        <v>19.989803278688527</v>
      </c>
    </row>
    <row r="66" spans="1:7" ht="15.75" customHeight="1">
      <c r="A66" s="80"/>
      <c r="B66" s="35"/>
      <c r="C66" s="57" t="s">
        <v>16</v>
      </c>
      <c r="D66" s="69" t="s">
        <v>97</v>
      </c>
      <c r="E66" s="2">
        <v>1000000</v>
      </c>
      <c r="F66" s="2">
        <v>1151.13</v>
      </c>
      <c r="G66" s="13">
        <f t="shared" si="0"/>
        <v>0.11511300000000002</v>
      </c>
    </row>
    <row r="67" spans="1:7" ht="16.5" customHeight="1">
      <c r="A67" s="80"/>
      <c r="B67" s="35"/>
      <c r="C67" s="57" t="s">
        <v>16</v>
      </c>
      <c r="D67" s="98" t="s">
        <v>98</v>
      </c>
      <c r="E67" s="2">
        <v>600000</v>
      </c>
      <c r="F67" s="2">
        <v>0</v>
      </c>
      <c r="G67" s="13">
        <f t="shared" si="0"/>
        <v>0</v>
      </c>
    </row>
    <row r="68" spans="1:7" ht="15.75" customHeight="1">
      <c r="A68" s="80"/>
      <c r="B68" s="35"/>
      <c r="C68" s="57" t="s">
        <v>16</v>
      </c>
      <c r="D68" s="69" t="s">
        <v>99</v>
      </c>
      <c r="E68" s="2">
        <v>1000000</v>
      </c>
      <c r="F68" s="2">
        <v>399698.71</v>
      </c>
      <c r="G68" s="13">
        <f t="shared" si="0"/>
        <v>39.969871</v>
      </c>
    </row>
    <row r="69" spans="1:7" ht="15" customHeight="1">
      <c r="A69" s="80"/>
      <c r="B69" s="35"/>
      <c r="C69" s="57" t="s">
        <v>16</v>
      </c>
      <c r="D69" s="138" t="s">
        <v>55</v>
      </c>
      <c r="E69" s="2">
        <v>102307.49</v>
      </c>
      <c r="F69" s="131">
        <v>101550</v>
      </c>
      <c r="G69" s="13">
        <f t="shared" si="0"/>
        <v>99.25959477649192</v>
      </c>
    </row>
    <row r="70" spans="1:7" ht="15.75" customHeight="1">
      <c r="A70" s="80"/>
      <c r="B70" s="35"/>
      <c r="C70" s="57" t="s">
        <v>100</v>
      </c>
      <c r="D70" s="139"/>
      <c r="E70" s="2">
        <v>5476705.92</v>
      </c>
      <c r="F70" s="2">
        <v>984</v>
      </c>
      <c r="G70" s="13">
        <f t="shared" si="0"/>
        <v>0.017967004516466715</v>
      </c>
    </row>
    <row r="71" spans="1:7" ht="14.25" customHeight="1">
      <c r="A71" s="80"/>
      <c r="B71" s="35"/>
      <c r="C71" s="57" t="s">
        <v>101</v>
      </c>
      <c r="D71" s="139"/>
      <c r="E71" s="2">
        <v>3455276.49</v>
      </c>
      <c r="F71" s="2">
        <v>246</v>
      </c>
      <c r="G71" s="13">
        <f t="shared" si="0"/>
        <v>0.007119546025099716</v>
      </c>
    </row>
    <row r="72" spans="1:7" ht="24">
      <c r="A72" s="80"/>
      <c r="B72" s="35"/>
      <c r="C72" s="57" t="s">
        <v>16</v>
      </c>
      <c r="D72" s="34" t="s">
        <v>102</v>
      </c>
      <c r="E72" s="2">
        <v>27244.62</v>
      </c>
      <c r="F72" s="2">
        <v>11000</v>
      </c>
      <c r="G72" s="13">
        <f t="shared" si="0"/>
        <v>40.374943750362455</v>
      </c>
    </row>
    <row r="73" spans="1:7" ht="25.5" customHeight="1">
      <c r="A73" s="80"/>
      <c r="B73" s="35"/>
      <c r="C73" s="57" t="s">
        <v>16</v>
      </c>
      <c r="D73" s="95" t="s">
        <v>103</v>
      </c>
      <c r="E73" s="2">
        <v>240000</v>
      </c>
      <c r="F73" s="2">
        <v>0</v>
      </c>
      <c r="G73" s="13">
        <f t="shared" si="0"/>
        <v>0</v>
      </c>
    </row>
    <row r="74" spans="1:7" ht="15" customHeight="1">
      <c r="A74" s="35"/>
      <c r="B74" s="28" t="s">
        <v>44</v>
      </c>
      <c r="C74" s="60"/>
      <c r="D74" s="61" t="s">
        <v>45</v>
      </c>
      <c r="E74" s="15">
        <f>E75</f>
        <v>400000</v>
      </c>
      <c r="F74" s="15">
        <f>F75</f>
        <v>217</v>
      </c>
      <c r="G74" s="18">
        <f t="shared" si="0"/>
        <v>0.05425</v>
      </c>
    </row>
    <row r="75" spans="1:7" ht="18" customHeight="1">
      <c r="A75" s="35"/>
      <c r="B75" s="35"/>
      <c r="C75" s="67" t="s">
        <v>16</v>
      </c>
      <c r="D75" s="101" t="s">
        <v>104</v>
      </c>
      <c r="E75" s="14">
        <v>400000</v>
      </c>
      <c r="F75" s="14">
        <v>217</v>
      </c>
      <c r="G75" s="13">
        <f t="shared" si="0"/>
        <v>0.05425</v>
      </c>
    </row>
    <row r="76" spans="1:7" ht="15" customHeight="1">
      <c r="A76" s="24" t="s">
        <v>105</v>
      </c>
      <c r="B76" s="24"/>
      <c r="C76" s="58"/>
      <c r="D76" s="59" t="s">
        <v>106</v>
      </c>
      <c r="E76" s="6">
        <f>E77</f>
        <v>225659</v>
      </c>
      <c r="F76" s="6">
        <f>F77</f>
        <v>0</v>
      </c>
      <c r="G76" s="19">
        <f t="shared" si="0"/>
        <v>0</v>
      </c>
    </row>
    <row r="77" spans="1:7" ht="15.75" customHeight="1">
      <c r="A77" s="35"/>
      <c r="B77" s="28" t="s">
        <v>107</v>
      </c>
      <c r="C77" s="81"/>
      <c r="D77" s="82" t="s">
        <v>32</v>
      </c>
      <c r="E77" s="18">
        <f>E78</f>
        <v>225659</v>
      </c>
      <c r="F77" s="18">
        <f>F78</f>
        <v>0</v>
      </c>
      <c r="G77" s="18">
        <f t="shared" si="0"/>
        <v>0</v>
      </c>
    </row>
    <row r="78" spans="1:7" ht="27" customHeight="1">
      <c r="A78" s="35"/>
      <c r="B78" s="35"/>
      <c r="C78" s="67" t="s">
        <v>16</v>
      </c>
      <c r="D78" s="102" t="s">
        <v>108</v>
      </c>
      <c r="E78" s="14">
        <v>225659</v>
      </c>
      <c r="F78" s="14">
        <v>0</v>
      </c>
      <c r="G78" s="13">
        <f t="shared" si="0"/>
        <v>0</v>
      </c>
    </row>
    <row r="79" spans="1:7" ht="18" customHeight="1">
      <c r="A79" s="24" t="s">
        <v>18</v>
      </c>
      <c r="B79" s="24"/>
      <c r="C79" s="58"/>
      <c r="D79" s="59" t="s">
        <v>19</v>
      </c>
      <c r="E79" s="6">
        <f>E80+E91</f>
        <v>355218.34</v>
      </c>
      <c r="F79" s="6">
        <f>F80+F91</f>
        <v>19969.69</v>
      </c>
      <c r="G79" s="19">
        <f aca="true" t="shared" si="1" ref="G79:G102">F79/E79*100</f>
        <v>5.62180713980027</v>
      </c>
    </row>
    <row r="80" spans="1:7" ht="18" customHeight="1">
      <c r="A80" s="35"/>
      <c r="B80" s="28" t="s">
        <v>20</v>
      </c>
      <c r="C80" s="81"/>
      <c r="D80" s="82" t="s">
        <v>49</v>
      </c>
      <c r="E80" s="18">
        <f>SUM(E81:E90)</f>
        <v>301356.58</v>
      </c>
      <c r="F80" s="18">
        <f>SUM(F81:F90)</f>
        <v>19969.69</v>
      </c>
      <c r="G80" s="18">
        <f t="shared" si="1"/>
        <v>6.626598297604784</v>
      </c>
    </row>
    <row r="81" spans="1:7" ht="18.75" customHeight="1">
      <c r="A81" s="35"/>
      <c r="B81" s="35"/>
      <c r="C81" s="57" t="s">
        <v>16</v>
      </c>
      <c r="D81" s="91" t="s">
        <v>109</v>
      </c>
      <c r="E81" s="2">
        <v>200000</v>
      </c>
      <c r="F81" s="2">
        <v>0</v>
      </c>
      <c r="G81" s="13">
        <f t="shared" si="1"/>
        <v>0</v>
      </c>
    </row>
    <row r="82" spans="1:7" ht="24" customHeight="1">
      <c r="A82" s="35"/>
      <c r="B82" s="35"/>
      <c r="C82" s="57" t="s">
        <v>16</v>
      </c>
      <c r="D82" s="103" t="s">
        <v>110</v>
      </c>
      <c r="E82" s="2">
        <v>10000</v>
      </c>
      <c r="F82" s="2">
        <v>0</v>
      </c>
      <c r="G82" s="13">
        <f t="shared" si="1"/>
        <v>0</v>
      </c>
    </row>
    <row r="83" spans="1:7" ht="25.5" customHeight="1">
      <c r="A83" s="35"/>
      <c r="B83" s="35"/>
      <c r="C83" s="57" t="s">
        <v>16</v>
      </c>
      <c r="D83" s="103" t="s">
        <v>159</v>
      </c>
      <c r="E83" s="2">
        <v>12000</v>
      </c>
      <c r="F83" s="2">
        <v>0</v>
      </c>
      <c r="G83" s="13">
        <f t="shared" si="1"/>
        <v>0</v>
      </c>
    </row>
    <row r="84" spans="1:7" ht="24">
      <c r="A84" s="35"/>
      <c r="B84" s="35"/>
      <c r="C84" s="57" t="s">
        <v>16</v>
      </c>
      <c r="D84" s="91" t="s">
        <v>112</v>
      </c>
      <c r="E84" s="2">
        <v>10000</v>
      </c>
      <c r="F84" s="2">
        <v>0</v>
      </c>
      <c r="G84" s="13">
        <f t="shared" si="1"/>
        <v>0</v>
      </c>
    </row>
    <row r="85" spans="1:7" ht="12.75">
      <c r="A85" s="35"/>
      <c r="B85" s="35"/>
      <c r="C85" s="57" t="s">
        <v>16</v>
      </c>
      <c r="D85" s="97" t="s">
        <v>113</v>
      </c>
      <c r="E85" s="2">
        <v>20000</v>
      </c>
      <c r="F85" s="2">
        <v>19969.69</v>
      </c>
      <c r="G85" s="13">
        <f t="shared" si="1"/>
        <v>99.84844999999999</v>
      </c>
    </row>
    <row r="86" spans="1:7" ht="25.5" customHeight="1">
      <c r="A86" s="35"/>
      <c r="B86" s="35"/>
      <c r="C86" s="57" t="s">
        <v>16</v>
      </c>
      <c r="D86" s="98" t="s">
        <v>114</v>
      </c>
      <c r="E86" s="2">
        <v>10000</v>
      </c>
      <c r="F86" s="2">
        <v>0</v>
      </c>
      <c r="G86" s="13">
        <f t="shared" si="1"/>
        <v>0</v>
      </c>
    </row>
    <row r="87" spans="1:7" ht="25.5" customHeight="1">
      <c r="A87" s="35"/>
      <c r="B87" s="35"/>
      <c r="C87" s="57" t="s">
        <v>16</v>
      </c>
      <c r="D87" s="69" t="s">
        <v>115</v>
      </c>
      <c r="E87" s="2">
        <v>16000</v>
      </c>
      <c r="F87" s="2">
        <v>0</v>
      </c>
      <c r="G87" s="13">
        <f t="shared" si="1"/>
        <v>0</v>
      </c>
    </row>
    <row r="88" spans="1:7" ht="25.5" customHeight="1">
      <c r="A88" s="35"/>
      <c r="B88" s="35"/>
      <c r="C88" s="57" t="s">
        <v>16</v>
      </c>
      <c r="D88" s="69" t="s">
        <v>116</v>
      </c>
      <c r="E88" s="2">
        <v>5356.58</v>
      </c>
      <c r="F88" s="2">
        <v>0</v>
      </c>
      <c r="G88" s="13">
        <f t="shared" si="1"/>
        <v>0</v>
      </c>
    </row>
    <row r="89" spans="1:7" ht="25.5" customHeight="1">
      <c r="A89" s="35"/>
      <c r="B89" s="35"/>
      <c r="C89" s="57" t="s">
        <v>16</v>
      </c>
      <c r="D89" s="98" t="s">
        <v>117</v>
      </c>
      <c r="E89" s="2">
        <v>10000</v>
      </c>
      <c r="F89" s="2">
        <v>0</v>
      </c>
      <c r="G89" s="13">
        <f t="shared" si="1"/>
        <v>0</v>
      </c>
    </row>
    <row r="90" spans="1:7" ht="24">
      <c r="A90" s="35"/>
      <c r="B90" s="35"/>
      <c r="C90" s="57" t="s">
        <v>16</v>
      </c>
      <c r="D90" s="97" t="s">
        <v>118</v>
      </c>
      <c r="E90" s="2">
        <v>8000</v>
      </c>
      <c r="F90" s="2">
        <v>0</v>
      </c>
      <c r="G90" s="13">
        <f t="shared" si="1"/>
        <v>0</v>
      </c>
    </row>
    <row r="91" spans="1:7" ht="18" customHeight="1">
      <c r="A91" s="32"/>
      <c r="B91" s="86" t="s">
        <v>37</v>
      </c>
      <c r="C91" s="87"/>
      <c r="D91" s="30" t="s">
        <v>32</v>
      </c>
      <c r="E91" s="15">
        <f>E92+E93</f>
        <v>53861.759999999995</v>
      </c>
      <c r="F91" s="15">
        <f>F92+F93</f>
        <v>0</v>
      </c>
      <c r="G91" s="18">
        <f t="shared" si="1"/>
        <v>0</v>
      </c>
    </row>
    <row r="92" spans="1:7" ht="24">
      <c r="A92" s="32"/>
      <c r="B92" s="88"/>
      <c r="C92" s="89">
        <v>6050</v>
      </c>
      <c r="D92" s="110" t="s">
        <v>119</v>
      </c>
      <c r="E92" s="5">
        <v>30802.78</v>
      </c>
      <c r="F92" s="5">
        <v>0</v>
      </c>
      <c r="G92" s="5">
        <f t="shared" si="1"/>
        <v>0</v>
      </c>
    </row>
    <row r="93" spans="1:7" ht="15.75" customHeight="1">
      <c r="A93" s="32"/>
      <c r="B93" s="32"/>
      <c r="C93" s="33">
        <v>6060</v>
      </c>
      <c r="D93" s="102" t="s">
        <v>120</v>
      </c>
      <c r="E93" s="17">
        <v>23058.98</v>
      </c>
      <c r="F93" s="17">
        <v>0</v>
      </c>
      <c r="G93" s="13">
        <f t="shared" si="1"/>
        <v>0</v>
      </c>
    </row>
    <row r="94" spans="1:7" ht="16.5" customHeight="1">
      <c r="A94" s="24" t="s">
        <v>21</v>
      </c>
      <c r="B94" s="24"/>
      <c r="C94" s="83"/>
      <c r="D94" s="84" t="s">
        <v>22</v>
      </c>
      <c r="E94" s="6">
        <f>E95</f>
        <v>2263000</v>
      </c>
      <c r="F94" s="6">
        <f>F95</f>
        <v>51107.98</v>
      </c>
      <c r="G94" s="20">
        <f t="shared" si="1"/>
        <v>2.258417145382236</v>
      </c>
    </row>
    <row r="95" spans="1:7" ht="17.25" customHeight="1">
      <c r="A95" s="35"/>
      <c r="B95" s="81" t="s">
        <v>23</v>
      </c>
      <c r="C95" s="29"/>
      <c r="D95" s="30" t="s">
        <v>24</v>
      </c>
      <c r="E95" s="15">
        <f>SUM(E96:E102)</f>
        <v>2263000</v>
      </c>
      <c r="F95" s="15">
        <f>SUM(F96:F102)</f>
        <v>51107.98</v>
      </c>
      <c r="G95" s="18">
        <f t="shared" si="1"/>
        <v>2.258417145382236</v>
      </c>
    </row>
    <row r="96" spans="1:7" ht="15" customHeight="1">
      <c r="A96" s="35"/>
      <c r="B96" s="67"/>
      <c r="C96" s="85">
        <v>6050</v>
      </c>
      <c r="D96" s="104" t="s">
        <v>56</v>
      </c>
      <c r="E96" s="2">
        <v>1910000</v>
      </c>
      <c r="F96" s="2">
        <v>2847.98</v>
      </c>
      <c r="G96" s="13">
        <f t="shared" si="1"/>
        <v>0.1491089005235602</v>
      </c>
    </row>
    <row r="97" spans="1:7" ht="15" customHeight="1">
      <c r="A97" s="35"/>
      <c r="B97" s="71"/>
      <c r="C97" s="85">
        <v>6050</v>
      </c>
      <c r="D97" s="104" t="s">
        <v>121</v>
      </c>
      <c r="E97" s="2">
        <v>55000</v>
      </c>
      <c r="F97" s="2">
        <v>30000</v>
      </c>
      <c r="G97" s="13">
        <f t="shared" si="1"/>
        <v>54.54545454545454</v>
      </c>
    </row>
    <row r="98" spans="1:7" ht="15" customHeight="1">
      <c r="A98" s="35"/>
      <c r="B98" s="71"/>
      <c r="C98" s="85">
        <v>6050</v>
      </c>
      <c r="D98" s="104" t="s">
        <v>122</v>
      </c>
      <c r="E98" s="2">
        <v>25000</v>
      </c>
      <c r="F98" s="2">
        <v>0</v>
      </c>
      <c r="G98" s="13">
        <f t="shared" si="1"/>
        <v>0</v>
      </c>
    </row>
    <row r="99" spans="1:7" ht="15" customHeight="1">
      <c r="A99" s="90"/>
      <c r="B99" s="35"/>
      <c r="C99" s="85">
        <v>6058</v>
      </c>
      <c r="D99" s="140" t="s">
        <v>124</v>
      </c>
      <c r="E99" s="2">
        <v>127260</v>
      </c>
      <c r="F99" s="2">
        <v>0</v>
      </c>
      <c r="G99" s="14">
        <f t="shared" si="1"/>
        <v>0</v>
      </c>
    </row>
    <row r="100" spans="1:7" ht="15" customHeight="1">
      <c r="A100" s="90"/>
      <c r="B100" s="35"/>
      <c r="C100" s="85">
        <v>6059</v>
      </c>
      <c r="D100" s="141"/>
      <c r="E100" s="2">
        <v>72740</v>
      </c>
      <c r="F100" s="2">
        <v>0</v>
      </c>
      <c r="G100" s="111">
        <f t="shared" si="1"/>
        <v>0</v>
      </c>
    </row>
    <row r="101" spans="1:7" ht="15" customHeight="1">
      <c r="A101" s="90"/>
      <c r="B101" s="35"/>
      <c r="C101" s="85">
        <v>6050</v>
      </c>
      <c r="D101" s="34" t="s">
        <v>125</v>
      </c>
      <c r="E101" s="2">
        <v>54000</v>
      </c>
      <c r="F101" s="2">
        <v>0</v>
      </c>
      <c r="G101" s="13">
        <f t="shared" si="1"/>
        <v>0</v>
      </c>
    </row>
    <row r="102" spans="1:7" ht="15" customHeight="1">
      <c r="A102" s="90"/>
      <c r="B102" s="35"/>
      <c r="C102" s="85">
        <v>6060</v>
      </c>
      <c r="D102" s="34" t="s">
        <v>123</v>
      </c>
      <c r="E102" s="2">
        <v>19000</v>
      </c>
      <c r="F102" s="2">
        <v>18260</v>
      </c>
      <c r="G102" s="13">
        <f t="shared" si="1"/>
        <v>96.10526315789474</v>
      </c>
    </row>
    <row r="103" spans="1:7" ht="17.25" customHeight="1">
      <c r="A103" s="132" t="s">
        <v>2</v>
      </c>
      <c r="B103" s="132"/>
      <c r="C103" s="133"/>
      <c r="D103" s="133"/>
      <c r="E103" s="4">
        <f>E12+E29+E51+E55+E58+E63+E76+E79+E94</f>
        <v>30427001.14</v>
      </c>
      <c r="F103" s="4">
        <f>F12+F29+F51+F55++F58+F63+F76+F79+F94</f>
        <v>3512658.92</v>
      </c>
      <c r="G103" s="21">
        <f>F103/E103*100</f>
        <v>11.544545267006882</v>
      </c>
    </row>
    <row r="106" ht="13.5">
      <c r="F106" s="9" t="s">
        <v>27</v>
      </c>
    </row>
    <row r="107" ht="8.25" customHeight="1">
      <c r="F107" s="10"/>
    </row>
    <row r="108" spans="1:7" ht="13.5">
      <c r="A108"/>
      <c r="B108"/>
      <c r="C108"/>
      <c r="D108"/>
      <c r="E108" s="142" t="s">
        <v>48</v>
      </c>
      <c r="F108" s="143"/>
      <c r="G108"/>
    </row>
  </sheetData>
  <sheetProtection/>
  <mergeCells count="15">
    <mergeCell ref="E108:F108"/>
    <mergeCell ref="G10:G11"/>
    <mergeCell ref="F10:F11"/>
    <mergeCell ref="E2:G2"/>
    <mergeCell ref="E3:G3"/>
    <mergeCell ref="E5:G5"/>
    <mergeCell ref="E4:G4"/>
    <mergeCell ref="A103:D103"/>
    <mergeCell ref="E10:E11"/>
    <mergeCell ref="A10:A11"/>
    <mergeCell ref="B10:B11"/>
    <mergeCell ref="C10:C11"/>
    <mergeCell ref="D10:D11"/>
    <mergeCell ref="D69:D71"/>
    <mergeCell ref="D99:D100"/>
  </mergeCells>
  <printOptions/>
  <pageMargins left="0.7" right="0.7" top="0.75" bottom="0.75" header="0.3" footer="0.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PageLayoutView="0" workbookViewId="0" topLeftCell="A49">
      <selection activeCell="J63" sqref="J63"/>
    </sheetView>
  </sheetViews>
  <sheetFormatPr defaultColWidth="9.00390625" defaultRowHeight="12.75"/>
  <cols>
    <col min="1" max="1" width="5.375" style="7" customWidth="1"/>
    <col min="2" max="2" width="9.375" style="7" customWidth="1"/>
    <col min="3" max="3" width="7.00390625" style="7" customWidth="1"/>
    <col min="4" max="4" width="61.75390625" style="7" customWidth="1"/>
    <col min="5" max="5" width="12.625" style="7" customWidth="1"/>
    <col min="6" max="6" width="14.375" style="7" customWidth="1"/>
    <col min="7" max="7" width="10.375" style="7" customWidth="1"/>
    <col min="8" max="8" width="36.625" style="0" customWidth="1"/>
  </cols>
  <sheetData>
    <row r="1" spans="4:7" ht="15.75">
      <c r="D1" s="8" t="s">
        <v>47</v>
      </c>
      <c r="E1" s="8"/>
      <c r="F1" s="8"/>
      <c r="G1" s="8"/>
    </row>
    <row r="2" spans="4:6" ht="15.75">
      <c r="D2" s="8" t="s">
        <v>58</v>
      </c>
      <c r="E2" s="8"/>
      <c r="F2" s="8"/>
    </row>
    <row r="3" spans="4:6" ht="16.5" thickBot="1">
      <c r="D3" s="8"/>
      <c r="E3" s="8"/>
      <c r="F3" s="8"/>
    </row>
    <row r="4" spans="1:8" ht="12.75">
      <c r="A4" s="136" t="s">
        <v>25</v>
      </c>
      <c r="B4" s="136" t="s">
        <v>0</v>
      </c>
      <c r="C4" s="136" t="s">
        <v>1</v>
      </c>
      <c r="D4" s="136" t="s">
        <v>26</v>
      </c>
      <c r="E4" s="134" t="s">
        <v>29</v>
      </c>
      <c r="F4" s="146" t="s">
        <v>28</v>
      </c>
      <c r="G4" s="146" t="s">
        <v>3</v>
      </c>
      <c r="H4" s="150" t="s">
        <v>129</v>
      </c>
    </row>
    <row r="5" spans="1:8" ht="13.5" thickBot="1">
      <c r="A5" s="137"/>
      <c r="B5" s="137"/>
      <c r="C5" s="137"/>
      <c r="D5" s="137"/>
      <c r="E5" s="135"/>
      <c r="F5" s="147"/>
      <c r="G5" s="147"/>
      <c r="H5" s="151"/>
    </row>
    <row r="6" spans="1:8" ht="12.75">
      <c r="A6" s="23" t="s">
        <v>12</v>
      </c>
      <c r="B6" s="24"/>
      <c r="C6" s="25"/>
      <c r="D6" s="26" t="s">
        <v>13</v>
      </c>
      <c r="E6" s="16">
        <f>E7</f>
        <v>9462114.22</v>
      </c>
      <c r="F6" s="16">
        <f>F7</f>
        <v>2437984.8600000003</v>
      </c>
      <c r="G6" s="92">
        <f>F6/E6*100</f>
        <v>25.76575174760467</v>
      </c>
      <c r="H6" s="125"/>
    </row>
    <row r="7" spans="1:8" ht="12.75">
      <c r="A7" s="27"/>
      <c r="B7" s="28" t="s">
        <v>14</v>
      </c>
      <c r="C7" s="29"/>
      <c r="D7" s="30" t="s">
        <v>15</v>
      </c>
      <c r="E7" s="15">
        <f>SUM(E8:E22)</f>
        <v>9462114.22</v>
      </c>
      <c r="F7" s="15">
        <f>SUM(F8:F22)</f>
        <v>2437984.8600000003</v>
      </c>
      <c r="G7" s="93">
        <f>F7/E7*100</f>
        <v>25.76575174760467</v>
      </c>
      <c r="H7" s="112"/>
    </row>
    <row r="8" spans="1:8" ht="114.75">
      <c r="A8" s="50"/>
      <c r="B8" s="32"/>
      <c r="C8" s="105">
        <v>6050</v>
      </c>
      <c r="D8" s="34" t="s">
        <v>59</v>
      </c>
      <c r="E8" s="17">
        <v>1000000</v>
      </c>
      <c r="F8" s="17">
        <v>9500</v>
      </c>
      <c r="G8" s="115">
        <f aca="true" t="shared" si="0" ref="G8:G71">F8/E8*100</f>
        <v>0.95</v>
      </c>
      <c r="H8" s="128" t="s">
        <v>130</v>
      </c>
    </row>
    <row r="9" spans="1:8" ht="63.75">
      <c r="A9" s="50"/>
      <c r="B9" s="32"/>
      <c r="C9" s="105">
        <v>6050</v>
      </c>
      <c r="D9" s="34" t="s">
        <v>51</v>
      </c>
      <c r="E9" s="17">
        <v>1500000</v>
      </c>
      <c r="F9" s="17">
        <v>118080</v>
      </c>
      <c r="G9" s="115">
        <f t="shared" si="0"/>
        <v>7.872</v>
      </c>
      <c r="H9" s="128" t="s">
        <v>134</v>
      </c>
    </row>
    <row r="10" spans="1:8" ht="48">
      <c r="A10" s="50"/>
      <c r="B10" s="32"/>
      <c r="C10" s="105">
        <v>6050</v>
      </c>
      <c r="D10" s="34" t="s">
        <v>52</v>
      </c>
      <c r="E10" s="17">
        <v>1935000</v>
      </c>
      <c r="F10" s="17">
        <v>743022.53</v>
      </c>
      <c r="G10" s="115">
        <f t="shared" si="0"/>
        <v>38.39909715762274</v>
      </c>
      <c r="H10" s="94" t="s">
        <v>135</v>
      </c>
    </row>
    <row r="11" spans="1:8" ht="60">
      <c r="A11" s="37"/>
      <c r="B11" s="38"/>
      <c r="C11" s="39" t="s">
        <v>16</v>
      </c>
      <c r="D11" s="34" t="s">
        <v>53</v>
      </c>
      <c r="E11" s="13">
        <v>366000</v>
      </c>
      <c r="F11" s="17">
        <v>0</v>
      </c>
      <c r="G11" s="116">
        <f t="shared" si="0"/>
        <v>0</v>
      </c>
      <c r="H11" s="94" t="s">
        <v>136</v>
      </c>
    </row>
    <row r="12" spans="1:8" ht="60">
      <c r="A12" s="37"/>
      <c r="B12" s="38"/>
      <c r="C12" s="39" t="s">
        <v>16</v>
      </c>
      <c r="D12" s="34" t="s">
        <v>60</v>
      </c>
      <c r="E12" s="2">
        <v>1100000</v>
      </c>
      <c r="F12" s="5">
        <v>796246.15</v>
      </c>
      <c r="G12" s="116">
        <f t="shared" si="0"/>
        <v>72.38601363636363</v>
      </c>
      <c r="H12" s="94" t="s">
        <v>137</v>
      </c>
    </row>
    <row r="13" spans="1:8" ht="60">
      <c r="A13" s="37"/>
      <c r="B13" s="38"/>
      <c r="C13" s="39" t="s">
        <v>16</v>
      </c>
      <c r="D13" s="34" t="s">
        <v>50</v>
      </c>
      <c r="E13" s="2">
        <v>800000</v>
      </c>
      <c r="F13" s="5">
        <v>761136.18</v>
      </c>
      <c r="G13" s="116">
        <f t="shared" si="0"/>
        <v>95.14202250000001</v>
      </c>
      <c r="H13" s="94" t="s">
        <v>126</v>
      </c>
    </row>
    <row r="14" spans="1:8" ht="63.75">
      <c r="A14" s="37"/>
      <c r="B14" s="38"/>
      <c r="C14" s="39" t="s">
        <v>16</v>
      </c>
      <c r="D14" s="34" t="s">
        <v>61</v>
      </c>
      <c r="E14" s="2">
        <v>1000000</v>
      </c>
      <c r="F14" s="5">
        <v>0</v>
      </c>
      <c r="G14" s="116">
        <f t="shared" si="0"/>
        <v>0</v>
      </c>
      <c r="H14" s="128" t="s">
        <v>132</v>
      </c>
    </row>
    <row r="15" spans="1:8" ht="76.5">
      <c r="A15" s="37"/>
      <c r="B15" s="38"/>
      <c r="C15" s="39" t="s">
        <v>16</v>
      </c>
      <c r="D15" s="34" t="s">
        <v>62</v>
      </c>
      <c r="E15" s="2">
        <v>1000000</v>
      </c>
      <c r="F15" s="5">
        <v>0</v>
      </c>
      <c r="G15" s="116">
        <f t="shared" si="0"/>
        <v>0</v>
      </c>
      <c r="H15" s="128" t="s">
        <v>131</v>
      </c>
    </row>
    <row r="16" spans="1:8" ht="51">
      <c r="A16" s="37"/>
      <c r="B16" s="38"/>
      <c r="C16" s="39" t="s">
        <v>16</v>
      </c>
      <c r="D16" s="34" t="s">
        <v>63</v>
      </c>
      <c r="E16" s="2">
        <v>440000</v>
      </c>
      <c r="F16" s="5">
        <v>0</v>
      </c>
      <c r="G16" s="116">
        <f t="shared" si="0"/>
        <v>0</v>
      </c>
      <c r="H16" s="128" t="s">
        <v>133</v>
      </c>
    </row>
    <row r="17" spans="1:8" ht="24">
      <c r="A17" s="31"/>
      <c r="B17" s="32"/>
      <c r="C17" s="96">
        <v>6050</v>
      </c>
      <c r="D17" s="99" t="s">
        <v>64</v>
      </c>
      <c r="E17" s="2">
        <v>280000</v>
      </c>
      <c r="F17" s="5">
        <v>0</v>
      </c>
      <c r="G17" s="116">
        <f t="shared" si="0"/>
        <v>0</v>
      </c>
      <c r="H17" s="112"/>
    </row>
    <row r="18" spans="1:8" ht="38.25">
      <c r="A18" s="31"/>
      <c r="B18" s="32"/>
      <c r="C18" s="33">
        <v>6050</v>
      </c>
      <c r="D18" s="113" t="s">
        <v>127</v>
      </c>
      <c r="E18" s="2">
        <v>12617.72</v>
      </c>
      <c r="F18" s="5">
        <v>0</v>
      </c>
      <c r="G18" s="117">
        <f t="shared" si="0"/>
        <v>0</v>
      </c>
      <c r="H18" s="128" t="s">
        <v>140</v>
      </c>
    </row>
    <row r="19" spans="1:8" ht="38.25">
      <c r="A19" s="31"/>
      <c r="B19" s="32"/>
      <c r="C19" s="33">
        <v>6050</v>
      </c>
      <c r="D19" s="34" t="s">
        <v>65</v>
      </c>
      <c r="E19" s="11">
        <v>10000</v>
      </c>
      <c r="F19" s="5">
        <v>0</v>
      </c>
      <c r="G19" s="116">
        <f t="shared" si="0"/>
        <v>0</v>
      </c>
      <c r="H19" s="128" t="s">
        <v>141</v>
      </c>
    </row>
    <row r="20" spans="1:8" ht="38.25">
      <c r="A20" s="31"/>
      <c r="B20" s="35"/>
      <c r="C20" s="36" t="s">
        <v>16</v>
      </c>
      <c r="D20" s="34" t="s">
        <v>128</v>
      </c>
      <c r="E20" s="2">
        <v>5000</v>
      </c>
      <c r="F20" s="5">
        <v>5000</v>
      </c>
      <c r="G20" s="116">
        <f t="shared" si="0"/>
        <v>100</v>
      </c>
      <c r="H20" s="128" t="s">
        <v>139</v>
      </c>
    </row>
    <row r="21" spans="1:8" ht="38.25">
      <c r="A21" s="31"/>
      <c r="B21" s="32"/>
      <c r="C21" s="33">
        <v>6050</v>
      </c>
      <c r="D21" s="34" t="s">
        <v>66</v>
      </c>
      <c r="E21" s="11">
        <v>8496.5</v>
      </c>
      <c r="F21" s="5">
        <v>0</v>
      </c>
      <c r="G21" s="116">
        <f t="shared" si="0"/>
        <v>0</v>
      </c>
      <c r="H21" s="128" t="s">
        <v>138</v>
      </c>
    </row>
    <row r="22" spans="1:8" ht="24">
      <c r="A22" s="37"/>
      <c r="B22" s="38"/>
      <c r="C22" s="36" t="s">
        <v>17</v>
      </c>
      <c r="D22" s="34" t="s">
        <v>67</v>
      </c>
      <c r="E22" s="2">
        <v>5000</v>
      </c>
      <c r="F22" s="2">
        <v>5000</v>
      </c>
      <c r="G22" s="116">
        <f t="shared" si="0"/>
        <v>100</v>
      </c>
      <c r="H22" s="112"/>
    </row>
    <row r="23" spans="1:8" ht="12.75">
      <c r="A23" s="40" t="s">
        <v>4</v>
      </c>
      <c r="B23" s="40"/>
      <c r="C23" s="41"/>
      <c r="D23" s="42" t="s">
        <v>8</v>
      </c>
      <c r="E23" s="12">
        <f>E27+E29+E24</f>
        <v>3650343.06</v>
      </c>
      <c r="F23" s="12">
        <f>F27+F29</f>
        <v>269517.07</v>
      </c>
      <c r="G23" s="118">
        <f t="shared" si="0"/>
        <v>7.383335362457687</v>
      </c>
      <c r="H23" s="126"/>
    </row>
    <row r="24" spans="1:8" ht="12.75">
      <c r="A24" s="43"/>
      <c r="B24" s="28" t="s">
        <v>68</v>
      </c>
      <c r="C24" s="44"/>
      <c r="D24" s="45" t="s">
        <v>69</v>
      </c>
      <c r="E24" s="15">
        <f>E25+E26</f>
        <v>100000</v>
      </c>
      <c r="F24" s="15">
        <f>F25+F26</f>
        <v>0</v>
      </c>
      <c r="G24" s="119">
        <f t="shared" si="0"/>
        <v>0</v>
      </c>
      <c r="H24" s="112"/>
    </row>
    <row r="25" spans="1:8" ht="24">
      <c r="A25" s="46"/>
      <c r="B25" s="107"/>
      <c r="C25" s="47" t="s">
        <v>16</v>
      </c>
      <c r="D25" s="48" t="s">
        <v>70</v>
      </c>
      <c r="E25" s="17">
        <v>50000</v>
      </c>
      <c r="F25" s="17">
        <f>F26</f>
        <v>0</v>
      </c>
      <c r="G25" s="116">
        <f t="shared" si="0"/>
        <v>0</v>
      </c>
      <c r="H25" s="128"/>
    </row>
    <row r="26" spans="1:8" ht="36">
      <c r="A26" s="46"/>
      <c r="B26" s="108"/>
      <c r="C26" s="109" t="s">
        <v>16</v>
      </c>
      <c r="D26" s="106" t="s">
        <v>71</v>
      </c>
      <c r="E26" s="17">
        <v>50000</v>
      </c>
      <c r="F26" s="17">
        <v>0</v>
      </c>
      <c r="G26" s="116">
        <f t="shared" si="0"/>
        <v>0</v>
      </c>
      <c r="H26" s="128"/>
    </row>
    <row r="27" spans="1:8" ht="12.75">
      <c r="A27" s="46"/>
      <c r="B27" s="28" t="s">
        <v>38</v>
      </c>
      <c r="C27" s="44"/>
      <c r="D27" s="45" t="s">
        <v>40</v>
      </c>
      <c r="E27" s="15">
        <f>SUM(E28:E28)</f>
        <v>650000</v>
      </c>
      <c r="F27" s="15">
        <f>SUM(F28:F28)</f>
        <v>0</v>
      </c>
      <c r="G27" s="119">
        <f t="shared" si="0"/>
        <v>0</v>
      </c>
      <c r="H27" s="128"/>
    </row>
    <row r="28" spans="1:8" ht="36">
      <c r="A28" s="49"/>
      <c r="B28" s="50"/>
      <c r="C28" s="51" t="s">
        <v>39</v>
      </c>
      <c r="D28" s="52" t="s">
        <v>72</v>
      </c>
      <c r="E28" s="17">
        <v>650000</v>
      </c>
      <c r="F28" s="17">
        <v>0</v>
      </c>
      <c r="G28" s="116">
        <f t="shared" si="0"/>
        <v>0</v>
      </c>
      <c r="H28" s="128"/>
    </row>
    <row r="29" spans="1:8" ht="12.75">
      <c r="A29" s="53"/>
      <c r="B29" s="28" t="s">
        <v>5</v>
      </c>
      <c r="C29" s="54"/>
      <c r="D29" s="55" t="s">
        <v>9</v>
      </c>
      <c r="E29" s="18">
        <f>SUM(E30:E44)</f>
        <v>2900343.06</v>
      </c>
      <c r="F29" s="18">
        <f>SUM(F30:F44)</f>
        <v>269517.07</v>
      </c>
      <c r="G29" s="116">
        <f t="shared" si="0"/>
        <v>9.292592787282207</v>
      </c>
      <c r="H29" s="128"/>
    </row>
    <row r="30" spans="1:8" ht="24">
      <c r="A30" s="38"/>
      <c r="B30" s="56"/>
      <c r="C30" s="57" t="s">
        <v>16</v>
      </c>
      <c r="D30" s="95" t="s">
        <v>73</v>
      </c>
      <c r="E30" s="2">
        <v>500000</v>
      </c>
      <c r="F30" s="2">
        <v>0</v>
      </c>
      <c r="G30" s="116">
        <f t="shared" si="0"/>
        <v>0</v>
      </c>
      <c r="H30" s="128"/>
    </row>
    <row r="31" spans="1:8" ht="24">
      <c r="A31" s="38"/>
      <c r="B31" s="56"/>
      <c r="C31" s="57" t="s">
        <v>16</v>
      </c>
      <c r="D31" s="34" t="s">
        <v>74</v>
      </c>
      <c r="E31" s="2">
        <v>400000</v>
      </c>
      <c r="F31" s="2">
        <v>264344.96</v>
      </c>
      <c r="G31" s="116">
        <f t="shared" si="0"/>
        <v>66.08624</v>
      </c>
      <c r="H31" s="128"/>
    </row>
    <row r="32" spans="1:8" ht="12.75">
      <c r="A32" s="38"/>
      <c r="B32" s="56"/>
      <c r="C32" s="36" t="s">
        <v>16</v>
      </c>
      <c r="D32" s="34" t="s">
        <v>75</v>
      </c>
      <c r="E32" s="2">
        <v>40000</v>
      </c>
      <c r="F32" s="2">
        <v>0</v>
      </c>
      <c r="G32" s="116">
        <f t="shared" si="0"/>
        <v>0</v>
      </c>
      <c r="H32" s="128"/>
    </row>
    <row r="33" spans="1:8" ht="38.25">
      <c r="A33" s="38"/>
      <c r="B33" s="56"/>
      <c r="C33" s="36" t="s">
        <v>16</v>
      </c>
      <c r="D33" s="34" t="s">
        <v>76</v>
      </c>
      <c r="E33" s="2">
        <v>150000</v>
      </c>
      <c r="F33" s="2">
        <v>0</v>
      </c>
      <c r="G33" s="116">
        <f t="shared" si="0"/>
        <v>0</v>
      </c>
      <c r="H33" s="128" t="s">
        <v>143</v>
      </c>
    </row>
    <row r="34" spans="1:8" ht="25.5">
      <c r="A34" s="38"/>
      <c r="B34" s="56"/>
      <c r="C34" s="36" t="s">
        <v>16</v>
      </c>
      <c r="D34" s="34" t="s">
        <v>77</v>
      </c>
      <c r="E34" s="2">
        <v>37000</v>
      </c>
      <c r="F34" s="2">
        <v>5172.11</v>
      </c>
      <c r="G34" s="116">
        <f t="shared" si="0"/>
        <v>13.978675675675674</v>
      </c>
      <c r="H34" s="128" t="s">
        <v>142</v>
      </c>
    </row>
    <row r="35" spans="1:8" ht="12.75">
      <c r="A35" s="38"/>
      <c r="B35" s="56"/>
      <c r="C35" s="36" t="s">
        <v>16</v>
      </c>
      <c r="D35" s="34" t="s">
        <v>78</v>
      </c>
      <c r="E35" s="2">
        <v>1535000</v>
      </c>
      <c r="F35" s="2">
        <v>0</v>
      </c>
      <c r="G35" s="116">
        <f t="shared" si="0"/>
        <v>0</v>
      </c>
      <c r="H35" s="128"/>
    </row>
    <row r="36" spans="1:8" ht="12.75">
      <c r="A36" s="38"/>
      <c r="B36" s="56"/>
      <c r="C36" s="36" t="s">
        <v>16</v>
      </c>
      <c r="D36" s="34" t="s">
        <v>79</v>
      </c>
      <c r="E36" s="2">
        <v>15000</v>
      </c>
      <c r="F36" s="2">
        <v>0</v>
      </c>
      <c r="G36" s="116">
        <f t="shared" si="0"/>
        <v>0</v>
      </c>
      <c r="H36" s="128"/>
    </row>
    <row r="37" spans="1:8" ht="24">
      <c r="A37" s="38"/>
      <c r="B37" s="56"/>
      <c r="C37" s="57" t="s">
        <v>16</v>
      </c>
      <c r="D37" s="95" t="s">
        <v>80</v>
      </c>
      <c r="E37" s="2">
        <v>8000</v>
      </c>
      <c r="F37" s="2">
        <v>0</v>
      </c>
      <c r="G37" s="116">
        <f t="shared" si="0"/>
        <v>0</v>
      </c>
      <c r="H37" s="128"/>
    </row>
    <row r="38" spans="1:8" ht="24">
      <c r="A38" s="38"/>
      <c r="B38" s="56"/>
      <c r="C38" s="57" t="s">
        <v>16</v>
      </c>
      <c r="D38" s="34" t="s">
        <v>81</v>
      </c>
      <c r="E38" s="2">
        <v>54000</v>
      </c>
      <c r="F38" s="2">
        <v>0</v>
      </c>
      <c r="G38" s="116">
        <f t="shared" si="0"/>
        <v>0</v>
      </c>
      <c r="H38" s="128"/>
    </row>
    <row r="39" spans="1:8" ht="24">
      <c r="A39" s="38"/>
      <c r="B39" s="56"/>
      <c r="C39" s="36" t="s">
        <v>16</v>
      </c>
      <c r="D39" s="34" t="s">
        <v>82</v>
      </c>
      <c r="E39" s="2">
        <v>15000</v>
      </c>
      <c r="F39" s="2">
        <v>0</v>
      </c>
      <c r="G39" s="116">
        <f t="shared" si="0"/>
        <v>0</v>
      </c>
      <c r="H39" s="128"/>
    </row>
    <row r="40" spans="1:8" ht="24">
      <c r="A40" s="38"/>
      <c r="B40" s="56"/>
      <c r="C40" s="36" t="s">
        <v>16</v>
      </c>
      <c r="D40" s="34" t="s">
        <v>83</v>
      </c>
      <c r="E40" s="2">
        <v>15000</v>
      </c>
      <c r="F40" s="2">
        <v>0</v>
      </c>
      <c r="G40" s="116">
        <f t="shared" si="0"/>
        <v>0</v>
      </c>
      <c r="H40" s="128"/>
    </row>
    <row r="41" spans="1:8" ht="12.75">
      <c r="A41" s="38"/>
      <c r="B41" s="56"/>
      <c r="C41" s="57" t="s">
        <v>16</v>
      </c>
      <c r="D41" s="34" t="s">
        <v>84</v>
      </c>
      <c r="E41" s="2">
        <v>20000</v>
      </c>
      <c r="F41" s="2">
        <v>0</v>
      </c>
      <c r="G41" s="116">
        <f t="shared" si="0"/>
        <v>0</v>
      </c>
      <c r="H41" s="128"/>
    </row>
    <row r="42" spans="1:8" ht="24">
      <c r="A42" s="38"/>
      <c r="B42" s="56"/>
      <c r="C42" s="57" t="s">
        <v>16</v>
      </c>
      <c r="D42" s="34" t="s">
        <v>85</v>
      </c>
      <c r="E42" s="2">
        <v>12000</v>
      </c>
      <c r="F42" s="2">
        <v>0</v>
      </c>
      <c r="G42" s="116">
        <f t="shared" si="0"/>
        <v>0</v>
      </c>
      <c r="H42" s="128"/>
    </row>
    <row r="43" spans="1:8" ht="24">
      <c r="A43" s="38"/>
      <c r="B43" s="56"/>
      <c r="C43" s="57" t="s">
        <v>16</v>
      </c>
      <c r="D43" s="97" t="s">
        <v>86</v>
      </c>
      <c r="E43" s="2">
        <v>64403.4</v>
      </c>
      <c r="F43" s="2">
        <v>0</v>
      </c>
      <c r="G43" s="116">
        <f t="shared" si="0"/>
        <v>0</v>
      </c>
      <c r="H43" s="128"/>
    </row>
    <row r="44" spans="1:8" ht="12.75">
      <c r="A44" s="38"/>
      <c r="B44" s="56"/>
      <c r="C44" s="36" t="s">
        <v>16</v>
      </c>
      <c r="D44" s="97" t="s">
        <v>87</v>
      </c>
      <c r="E44" s="2">
        <v>34939.66</v>
      </c>
      <c r="F44" s="2">
        <v>0</v>
      </c>
      <c r="G44" s="116">
        <f t="shared" si="0"/>
        <v>0</v>
      </c>
      <c r="H44" s="128"/>
    </row>
    <row r="45" spans="1:8" ht="12.75">
      <c r="A45" s="24" t="s">
        <v>88</v>
      </c>
      <c r="B45" s="58"/>
      <c r="C45" s="58"/>
      <c r="D45" s="59" t="s">
        <v>89</v>
      </c>
      <c r="E45" s="6">
        <f>E46</f>
        <v>56500</v>
      </c>
      <c r="F45" s="6">
        <f>F46</f>
        <v>0</v>
      </c>
      <c r="G45" s="118">
        <f t="shared" si="0"/>
        <v>0</v>
      </c>
      <c r="H45" s="129"/>
    </row>
    <row r="46" spans="1:8" ht="12.75">
      <c r="A46" s="38"/>
      <c r="B46" s="28" t="s">
        <v>90</v>
      </c>
      <c r="C46" s="60"/>
      <c r="D46" s="61" t="s">
        <v>32</v>
      </c>
      <c r="E46" s="15">
        <f>E47+E48</f>
        <v>56500</v>
      </c>
      <c r="F46" s="15">
        <f>F47+F48</f>
        <v>0</v>
      </c>
      <c r="G46" s="119">
        <f t="shared" si="0"/>
        <v>0</v>
      </c>
      <c r="H46" s="128"/>
    </row>
    <row r="47" spans="1:8" ht="12.75">
      <c r="A47" s="38"/>
      <c r="B47" s="56"/>
      <c r="C47" s="57" t="s">
        <v>17</v>
      </c>
      <c r="D47" s="100" t="s">
        <v>91</v>
      </c>
      <c r="E47" s="2">
        <v>50000</v>
      </c>
      <c r="F47" s="2">
        <v>0</v>
      </c>
      <c r="G47" s="116">
        <f t="shared" si="0"/>
        <v>0</v>
      </c>
      <c r="H47" s="128"/>
    </row>
    <row r="48" spans="1:8" ht="24">
      <c r="A48" s="38"/>
      <c r="B48" s="56"/>
      <c r="C48" s="57" t="s">
        <v>17</v>
      </c>
      <c r="D48" s="34" t="s">
        <v>92</v>
      </c>
      <c r="E48" s="2">
        <v>6500</v>
      </c>
      <c r="F48" s="2">
        <v>0</v>
      </c>
      <c r="G48" s="116">
        <f t="shared" si="0"/>
        <v>0</v>
      </c>
      <c r="H48" s="128"/>
    </row>
    <row r="49" spans="1:8" ht="12.75">
      <c r="A49" s="24" t="s">
        <v>41</v>
      </c>
      <c r="B49" s="58"/>
      <c r="C49" s="58"/>
      <c r="D49" s="59" t="s">
        <v>43</v>
      </c>
      <c r="E49" s="6">
        <f>E50</f>
        <v>24132</v>
      </c>
      <c r="F49" s="6">
        <f>F50</f>
        <v>24132</v>
      </c>
      <c r="G49" s="118">
        <f t="shared" si="0"/>
        <v>100</v>
      </c>
      <c r="H49" s="129"/>
    </row>
    <row r="50" spans="1:8" ht="12.75">
      <c r="A50" s="38"/>
      <c r="B50" s="28" t="s">
        <v>42</v>
      </c>
      <c r="C50" s="60"/>
      <c r="D50" s="61" t="s">
        <v>32</v>
      </c>
      <c r="E50" s="15">
        <f>E51</f>
        <v>24132</v>
      </c>
      <c r="F50" s="15">
        <f>F51</f>
        <v>24132</v>
      </c>
      <c r="G50" s="119">
        <f t="shared" si="0"/>
        <v>100</v>
      </c>
      <c r="H50" s="128"/>
    </row>
    <row r="51" spans="1:8" ht="36">
      <c r="A51" s="38"/>
      <c r="B51" s="56"/>
      <c r="C51" s="57" t="s">
        <v>46</v>
      </c>
      <c r="D51" s="100" t="s">
        <v>54</v>
      </c>
      <c r="E51" s="2">
        <v>24132</v>
      </c>
      <c r="F51" s="2">
        <v>24132</v>
      </c>
      <c r="G51" s="116">
        <f t="shared" si="0"/>
        <v>100</v>
      </c>
      <c r="H51" s="128"/>
    </row>
    <row r="52" spans="1:8" ht="12.75">
      <c r="A52" s="70" t="s">
        <v>33</v>
      </c>
      <c r="B52" s="62"/>
      <c r="C52" s="63"/>
      <c r="D52" s="64" t="s">
        <v>34</v>
      </c>
      <c r="E52" s="3">
        <f>E53</f>
        <v>1112500</v>
      </c>
      <c r="F52" s="3">
        <f>F53</f>
        <v>0</v>
      </c>
      <c r="G52" s="118">
        <f t="shared" si="0"/>
        <v>0</v>
      </c>
      <c r="H52" s="129"/>
    </row>
    <row r="53" spans="1:8" ht="12.75">
      <c r="A53" s="66"/>
      <c r="B53" s="28" t="s">
        <v>35</v>
      </c>
      <c r="C53" s="65"/>
      <c r="D53" s="61" t="s">
        <v>36</v>
      </c>
      <c r="E53" s="15">
        <f>SUM(E54:E55)</f>
        <v>1112500</v>
      </c>
      <c r="F53" s="15">
        <f>SUM(F54:F55)</f>
        <v>0</v>
      </c>
      <c r="G53" s="119">
        <f t="shared" si="0"/>
        <v>0</v>
      </c>
      <c r="H53" s="128"/>
    </row>
    <row r="54" spans="1:8" ht="24">
      <c r="A54" s="66"/>
      <c r="B54" s="71"/>
      <c r="C54" s="68" t="s">
        <v>93</v>
      </c>
      <c r="D54" s="72" t="s">
        <v>94</v>
      </c>
      <c r="E54" s="2">
        <v>42500</v>
      </c>
      <c r="F54" s="2">
        <v>0</v>
      </c>
      <c r="G54" s="116">
        <f t="shared" si="0"/>
        <v>0</v>
      </c>
      <c r="H54" s="128"/>
    </row>
    <row r="55" spans="1:8" ht="24">
      <c r="A55" s="66"/>
      <c r="B55" s="71"/>
      <c r="C55" s="73" t="s">
        <v>17</v>
      </c>
      <c r="D55" s="72" t="s">
        <v>95</v>
      </c>
      <c r="E55" s="22">
        <v>1070000</v>
      </c>
      <c r="F55" s="22">
        <v>0</v>
      </c>
      <c r="G55" s="120">
        <f t="shared" si="0"/>
        <v>0</v>
      </c>
      <c r="H55" s="128"/>
    </row>
    <row r="56" spans="1:8" ht="12.75">
      <c r="A56" s="74" t="s">
        <v>6</v>
      </c>
      <c r="B56" s="75"/>
      <c r="C56" s="62"/>
      <c r="D56" s="76" t="s">
        <v>10</v>
      </c>
      <c r="E56" s="3">
        <f>E57+E67</f>
        <v>13277534.52</v>
      </c>
      <c r="F56" s="3">
        <f>F57+F67</f>
        <v>709947.3200000001</v>
      </c>
      <c r="G56" s="118">
        <f t="shared" si="0"/>
        <v>5.346981541871375</v>
      </c>
      <c r="H56" s="129"/>
    </row>
    <row r="57" spans="1:8" ht="12.75">
      <c r="A57" s="77"/>
      <c r="B57" s="78" t="s">
        <v>7</v>
      </c>
      <c r="C57" s="79"/>
      <c r="D57" s="55" t="s">
        <v>11</v>
      </c>
      <c r="E57" s="15">
        <f>SUM(E58:E66)</f>
        <v>12877534.52</v>
      </c>
      <c r="F57" s="15">
        <f>SUM(F58:F66)</f>
        <v>709730.3200000001</v>
      </c>
      <c r="G57" s="119">
        <f t="shared" si="0"/>
        <v>5.511383556361067</v>
      </c>
      <c r="H57" s="128"/>
    </row>
    <row r="58" spans="1:8" ht="76.5">
      <c r="A58" s="80"/>
      <c r="B58" s="27"/>
      <c r="C58" s="57" t="s">
        <v>16</v>
      </c>
      <c r="D58" s="34" t="s">
        <v>96</v>
      </c>
      <c r="E58" s="2">
        <v>976000</v>
      </c>
      <c r="F58" s="2">
        <v>195100.48</v>
      </c>
      <c r="G58" s="116">
        <f t="shared" si="0"/>
        <v>19.989803278688527</v>
      </c>
      <c r="H58" s="128" t="s">
        <v>145</v>
      </c>
    </row>
    <row r="59" spans="1:8" ht="12.75">
      <c r="A59" s="80"/>
      <c r="B59" s="35"/>
      <c r="C59" s="57" t="s">
        <v>16</v>
      </c>
      <c r="D59" s="69" t="s">
        <v>97</v>
      </c>
      <c r="E59" s="2">
        <v>1000000</v>
      </c>
      <c r="F59" s="2">
        <v>1151.13</v>
      </c>
      <c r="G59" s="116">
        <f t="shared" si="0"/>
        <v>0.11511300000000002</v>
      </c>
      <c r="H59" s="128"/>
    </row>
    <row r="60" spans="1:8" ht="12.75">
      <c r="A60" s="80"/>
      <c r="B60" s="35"/>
      <c r="C60" s="57" t="s">
        <v>16</v>
      </c>
      <c r="D60" s="98" t="s">
        <v>98</v>
      </c>
      <c r="E60" s="2">
        <v>600000</v>
      </c>
      <c r="F60" s="2">
        <v>0</v>
      </c>
      <c r="G60" s="116">
        <f t="shared" si="0"/>
        <v>0</v>
      </c>
      <c r="H60" s="128"/>
    </row>
    <row r="61" spans="1:8" ht="51">
      <c r="A61" s="80"/>
      <c r="B61" s="35"/>
      <c r="C61" s="57" t="s">
        <v>16</v>
      </c>
      <c r="D61" s="69" t="s">
        <v>99</v>
      </c>
      <c r="E61" s="2">
        <v>1000000</v>
      </c>
      <c r="F61" s="2">
        <v>396698.71</v>
      </c>
      <c r="G61" s="116">
        <f t="shared" si="0"/>
        <v>39.669871</v>
      </c>
      <c r="H61" s="128" t="s">
        <v>144</v>
      </c>
    </row>
    <row r="62" spans="1:8" ht="12.75" customHeight="1">
      <c r="A62" s="80"/>
      <c r="B62" s="35"/>
      <c r="C62" s="57" t="s">
        <v>16</v>
      </c>
      <c r="D62" s="138" t="s">
        <v>55</v>
      </c>
      <c r="E62" s="2">
        <v>102307.49</v>
      </c>
      <c r="F62" s="114">
        <v>104550</v>
      </c>
      <c r="G62" s="116">
        <f t="shared" si="0"/>
        <v>102.1919314020899</v>
      </c>
      <c r="H62" s="152" t="s">
        <v>147</v>
      </c>
    </row>
    <row r="63" spans="1:8" ht="12.75">
      <c r="A63" s="80"/>
      <c r="B63" s="35"/>
      <c r="C63" s="57" t="s">
        <v>100</v>
      </c>
      <c r="D63" s="139"/>
      <c r="E63" s="2">
        <v>5476705.92</v>
      </c>
      <c r="F63" s="2">
        <v>984</v>
      </c>
      <c r="G63" s="116">
        <f t="shared" si="0"/>
        <v>0.017967004516466715</v>
      </c>
      <c r="H63" s="153"/>
    </row>
    <row r="64" spans="1:8" ht="20.25" customHeight="1">
      <c r="A64" s="80"/>
      <c r="B64" s="35"/>
      <c r="C64" s="57" t="s">
        <v>101</v>
      </c>
      <c r="D64" s="139"/>
      <c r="E64" s="2">
        <v>3455276.49</v>
      </c>
      <c r="F64" s="2">
        <v>246</v>
      </c>
      <c r="G64" s="116">
        <f t="shared" si="0"/>
        <v>0.007119546025099716</v>
      </c>
      <c r="H64" s="154"/>
    </row>
    <row r="65" spans="1:8" ht="38.25">
      <c r="A65" s="80"/>
      <c r="B65" s="35"/>
      <c r="C65" s="57" t="s">
        <v>16</v>
      </c>
      <c r="D65" s="34" t="s">
        <v>102</v>
      </c>
      <c r="E65" s="2">
        <v>27244.62</v>
      </c>
      <c r="F65" s="2">
        <v>11000</v>
      </c>
      <c r="G65" s="116">
        <f t="shared" si="0"/>
        <v>40.374943750362455</v>
      </c>
      <c r="H65" s="128" t="s">
        <v>146</v>
      </c>
    </row>
    <row r="66" spans="1:8" ht="24">
      <c r="A66" s="80"/>
      <c r="B66" s="35"/>
      <c r="C66" s="57" t="s">
        <v>16</v>
      </c>
      <c r="D66" s="95" t="s">
        <v>103</v>
      </c>
      <c r="E66" s="2">
        <v>240000</v>
      </c>
      <c r="F66" s="2">
        <v>0</v>
      </c>
      <c r="G66" s="116">
        <f t="shared" si="0"/>
        <v>0</v>
      </c>
      <c r="H66" s="128"/>
    </row>
    <row r="67" spans="1:8" ht="12.75">
      <c r="A67" s="35"/>
      <c r="B67" s="28" t="s">
        <v>44</v>
      </c>
      <c r="C67" s="60"/>
      <c r="D67" s="61" t="s">
        <v>45</v>
      </c>
      <c r="E67" s="15">
        <f>E68</f>
        <v>400000</v>
      </c>
      <c r="F67" s="15">
        <f>F68</f>
        <v>217</v>
      </c>
      <c r="G67" s="119">
        <f t="shared" si="0"/>
        <v>0.05425</v>
      </c>
      <c r="H67" s="128"/>
    </row>
    <row r="68" spans="1:8" ht="12.75">
      <c r="A68" s="35"/>
      <c r="B68" s="35"/>
      <c r="C68" s="67" t="s">
        <v>16</v>
      </c>
      <c r="D68" s="101" t="s">
        <v>104</v>
      </c>
      <c r="E68" s="14">
        <v>400000</v>
      </c>
      <c r="F68" s="14">
        <v>217</v>
      </c>
      <c r="G68" s="116">
        <f t="shared" si="0"/>
        <v>0.05425</v>
      </c>
      <c r="H68" s="128"/>
    </row>
    <row r="69" spans="1:8" ht="12.75">
      <c r="A69" s="24" t="s">
        <v>105</v>
      </c>
      <c r="B69" s="24"/>
      <c r="C69" s="58"/>
      <c r="D69" s="59" t="s">
        <v>106</v>
      </c>
      <c r="E69" s="6">
        <f>E70</f>
        <v>225659</v>
      </c>
      <c r="F69" s="6">
        <f>F70</f>
        <v>0</v>
      </c>
      <c r="G69" s="118">
        <f t="shared" si="0"/>
        <v>0</v>
      </c>
      <c r="H69" s="129"/>
    </row>
    <row r="70" spans="1:8" ht="12.75">
      <c r="A70" s="35"/>
      <c r="B70" s="28" t="s">
        <v>107</v>
      </c>
      <c r="C70" s="81"/>
      <c r="D70" s="82" t="s">
        <v>32</v>
      </c>
      <c r="E70" s="18">
        <f>E71</f>
        <v>225659</v>
      </c>
      <c r="F70" s="18">
        <f>F71</f>
        <v>0</v>
      </c>
      <c r="G70" s="119">
        <f t="shared" si="0"/>
        <v>0</v>
      </c>
      <c r="H70" s="128"/>
    </row>
    <row r="71" spans="1:8" ht="24">
      <c r="A71" s="35"/>
      <c r="B71" s="35"/>
      <c r="C71" s="67" t="s">
        <v>16</v>
      </c>
      <c r="D71" s="102" t="s">
        <v>108</v>
      </c>
      <c r="E71" s="14">
        <v>225659</v>
      </c>
      <c r="F71" s="14">
        <v>0</v>
      </c>
      <c r="G71" s="116">
        <f t="shared" si="0"/>
        <v>0</v>
      </c>
      <c r="H71" s="128"/>
    </row>
    <row r="72" spans="1:8" ht="12.75">
      <c r="A72" s="24" t="s">
        <v>18</v>
      </c>
      <c r="B72" s="24"/>
      <c r="C72" s="58"/>
      <c r="D72" s="59" t="s">
        <v>19</v>
      </c>
      <c r="E72" s="6">
        <f>E73+E84</f>
        <v>355218.34</v>
      </c>
      <c r="F72" s="6">
        <f>F73+F84</f>
        <v>19969.69</v>
      </c>
      <c r="G72" s="118">
        <f aca="true" t="shared" si="1" ref="G72:G96">F72/E72*100</f>
        <v>5.62180713980027</v>
      </c>
      <c r="H72" s="129"/>
    </row>
    <row r="73" spans="1:8" ht="12.75">
      <c r="A73" s="35"/>
      <c r="B73" s="28" t="s">
        <v>20</v>
      </c>
      <c r="C73" s="81"/>
      <c r="D73" s="82" t="s">
        <v>49</v>
      </c>
      <c r="E73" s="18">
        <f>SUM(E74:E83)</f>
        <v>301356.58</v>
      </c>
      <c r="F73" s="18">
        <f>SUM(F74:F83)</f>
        <v>19969.69</v>
      </c>
      <c r="G73" s="119">
        <f t="shared" si="1"/>
        <v>6.626598297604784</v>
      </c>
      <c r="H73" s="128"/>
    </row>
    <row r="74" spans="1:8" ht="24">
      <c r="A74" s="35"/>
      <c r="B74" s="35"/>
      <c r="C74" s="57" t="s">
        <v>16</v>
      </c>
      <c r="D74" s="91" t="s">
        <v>109</v>
      </c>
      <c r="E74" s="2">
        <v>200000</v>
      </c>
      <c r="F74" s="2">
        <v>0</v>
      </c>
      <c r="G74" s="116">
        <f t="shared" si="1"/>
        <v>0</v>
      </c>
      <c r="H74" s="128"/>
    </row>
    <row r="75" spans="1:8" ht="24">
      <c r="A75" s="35"/>
      <c r="B75" s="35"/>
      <c r="C75" s="57" t="s">
        <v>16</v>
      </c>
      <c r="D75" s="103" t="s">
        <v>110</v>
      </c>
      <c r="E75" s="2">
        <v>10000</v>
      </c>
      <c r="F75" s="2">
        <v>0</v>
      </c>
      <c r="G75" s="116">
        <f t="shared" si="1"/>
        <v>0</v>
      </c>
      <c r="H75" s="128"/>
    </row>
    <row r="76" spans="1:8" ht="38.25">
      <c r="A76" s="35"/>
      <c r="B76" s="35"/>
      <c r="C76" s="57" t="s">
        <v>16</v>
      </c>
      <c r="D76" s="103" t="s">
        <v>111</v>
      </c>
      <c r="E76" s="2">
        <v>12000</v>
      </c>
      <c r="F76" s="2">
        <v>0</v>
      </c>
      <c r="G76" s="116">
        <f t="shared" si="1"/>
        <v>0</v>
      </c>
      <c r="H76" s="128" t="s">
        <v>152</v>
      </c>
    </row>
    <row r="77" spans="1:8" ht="38.25">
      <c r="A77" s="35"/>
      <c r="B77" s="35"/>
      <c r="C77" s="57" t="s">
        <v>16</v>
      </c>
      <c r="D77" s="91" t="s">
        <v>112</v>
      </c>
      <c r="E77" s="2">
        <v>10000</v>
      </c>
      <c r="F77" s="2">
        <v>0</v>
      </c>
      <c r="G77" s="116">
        <f t="shared" si="1"/>
        <v>0</v>
      </c>
      <c r="H77" s="128" t="s">
        <v>153</v>
      </c>
    </row>
    <row r="78" spans="1:8" ht="38.25">
      <c r="A78" s="35"/>
      <c r="B78" s="35"/>
      <c r="C78" s="57" t="s">
        <v>16</v>
      </c>
      <c r="D78" s="97" t="s">
        <v>113</v>
      </c>
      <c r="E78" s="2">
        <v>20000</v>
      </c>
      <c r="F78" s="2">
        <v>19969.69</v>
      </c>
      <c r="G78" s="116">
        <f t="shared" si="1"/>
        <v>99.84844999999999</v>
      </c>
      <c r="H78" s="128" t="s">
        <v>148</v>
      </c>
    </row>
    <row r="79" spans="1:8" ht="38.25">
      <c r="A79" s="35"/>
      <c r="B79" s="35"/>
      <c r="C79" s="57" t="s">
        <v>16</v>
      </c>
      <c r="D79" s="98" t="s">
        <v>114</v>
      </c>
      <c r="E79" s="2">
        <v>10000</v>
      </c>
      <c r="F79" s="2">
        <v>0</v>
      </c>
      <c r="G79" s="116">
        <f t="shared" si="1"/>
        <v>0</v>
      </c>
      <c r="H79" s="128" t="s">
        <v>151</v>
      </c>
    </row>
    <row r="80" spans="1:8" ht="38.25">
      <c r="A80" s="35"/>
      <c r="B80" s="35"/>
      <c r="C80" s="57" t="s">
        <v>16</v>
      </c>
      <c r="D80" s="69" t="s">
        <v>115</v>
      </c>
      <c r="E80" s="2">
        <v>16000</v>
      </c>
      <c r="F80" s="2">
        <v>0</v>
      </c>
      <c r="G80" s="116">
        <f t="shared" si="1"/>
        <v>0</v>
      </c>
      <c r="H80" s="128" t="s">
        <v>154</v>
      </c>
    </row>
    <row r="81" spans="1:8" ht="24">
      <c r="A81" s="35"/>
      <c r="B81" s="35"/>
      <c r="C81" s="57" t="s">
        <v>16</v>
      </c>
      <c r="D81" s="69" t="s">
        <v>116</v>
      </c>
      <c r="E81" s="2">
        <v>5356.58</v>
      </c>
      <c r="F81" s="2">
        <v>0</v>
      </c>
      <c r="G81" s="116">
        <f t="shared" si="1"/>
        <v>0</v>
      </c>
      <c r="H81" s="128"/>
    </row>
    <row r="82" spans="1:8" ht="38.25">
      <c r="A82" s="35"/>
      <c r="B82" s="35"/>
      <c r="C82" s="57" t="s">
        <v>16</v>
      </c>
      <c r="D82" s="98" t="s">
        <v>117</v>
      </c>
      <c r="E82" s="2">
        <v>10000</v>
      </c>
      <c r="F82" s="2">
        <v>0</v>
      </c>
      <c r="G82" s="116">
        <f t="shared" si="1"/>
        <v>0</v>
      </c>
      <c r="H82" s="128" t="s">
        <v>149</v>
      </c>
    </row>
    <row r="83" spans="1:8" ht="38.25">
      <c r="A83" s="35"/>
      <c r="B83" s="35"/>
      <c r="C83" s="57" t="s">
        <v>16</v>
      </c>
      <c r="D83" s="97" t="s">
        <v>118</v>
      </c>
      <c r="E83" s="2">
        <v>8000</v>
      </c>
      <c r="F83" s="2">
        <v>0</v>
      </c>
      <c r="G83" s="116">
        <f t="shared" si="1"/>
        <v>0</v>
      </c>
      <c r="H83" s="128" t="s">
        <v>150</v>
      </c>
    </row>
    <row r="84" spans="1:8" ht="12.75">
      <c r="A84" s="32"/>
      <c r="B84" s="86" t="s">
        <v>37</v>
      </c>
      <c r="C84" s="87"/>
      <c r="D84" s="30" t="s">
        <v>32</v>
      </c>
      <c r="E84" s="15">
        <f>E85+E86</f>
        <v>53861.759999999995</v>
      </c>
      <c r="F84" s="15">
        <f>F85+F86</f>
        <v>0</v>
      </c>
      <c r="G84" s="119">
        <f t="shared" si="1"/>
        <v>0</v>
      </c>
      <c r="H84" s="128"/>
    </row>
    <row r="85" spans="1:8" ht="24">
      <c r="A85" s="32"/>
      <c r="B85" s="88"/>
      <c r="C85" s="89">
        <v>6050</v>
      </c>
      <c r="D85" s="110" t="s">
        <v>119</v>
      </c>
      <c r="E85" s="5">
        <v>30802.78</v>
      </c>
      <c r="F85" s="5">
        <v>0</v>
      </c>
      <c r="G85" s="117">
        <f t="shared" si="1"/>
        <v>0</v>
      </c>
      <c r="H85" s="128"/>
    </row>
    <row r="86" spans="1:8" ht="12.75">
      <c r="A86" s="32"/>
      <c r="B86" s="32"/>
      <c r="C86" s="33">
        <v>6060</v>
      </c>
      <c r="D86" s="102" t="s">
        <v>120</v>
      </c>
      <c r="E86" s="17">
        <v>23058.98</v>
      </c>
      <c r="F86" s="17">
        <v>0</v>
      </c>
      <c r="G86" s="116">
        <f t="shared" si="1"/>
        <v>0</v>
      </c>
      <c r="H86" s="128"/>
    </row>
    <row r="87" spans="1:8" ht="12.75">
      <c r="A87" s="24" t="s">
        <v>21</v>
      </c>
      <c r="B87" s="24"/>
      <c r="C87" s="83"/>
      <c r="D87" s="84" t="s">
        <v>22</v>
      </c>
      <c r="E87" s="6">
        <f>E88</f>
        <v>2263000</v>
      </c>
      <c r="F87" s="6">
        <f>F88</f>
        <v>51107.98</v>
      </c>
      <c r="G87" s="121">
        <f t="shared" si="1"/>
        <v>2.258417145382236</v>
      </c>
      <c r="H87" s="129"/>
    </row>
    <row r="88" spans="1:8" ht="12.75">
      <c r="A88" s="35"/>
      <c r="B88" s="81" t="s">
        <v>23</v>
      </c>
      <c r="C88" s="29"/>
      <c r="D88" s="30" t="s">
        <v>24</v>
      </c>
      <c r="E88" s="15">
        <f>SUM(E89:E95)</f>
        <v>2263000</v>
      </c>
      <c r="F88" s="15">
        <f>SUM(F89:F96)</f>
        <v>51107.98</v>
      </c>
      <c r="G88" s="119">
        <f t="shared" si="1"/>
        <v>2.258417145382236</v>
      </c>
      <c r="H88" s="128"/>
    </row>
    <row r="89" spans="1:8" ht="51">
      <c r="A89" s="35"/>
      <c r="B89" s="67"/>
      <c r="C89" s="85">
        <v>6050</v>
      </c>
      <c r="D89" s="104" t="s">
        <v>56</v>
      </c>
      <c r="E89" s="2">
        <v>1910000</v>
      </c>
      <c r="F89" s="2">
        <v>2847.98</v>
      </c>
      <c r="G89" s="116">
        <f t="shared" si="1"/>
        <v>0.1491089005235602</v>
      </c>
      <c r="H89" s="128" t="s">
        <v>156</v>
      </c>
    </row>
    <row r="90" spans="1:8" ht="38.25">
      <c r="A90" s="35"/>
      <c r="B90" s="71"/>
      <c r="C90" s="85">
        <v>6050</v>
      </c>
      <c r="D90" s="104" t="s">
        <v>121</v>
      </c>
      <c r="E90" s="2">
        <v>55000</v>
      </c>
      <c r="F90" s="2">
        <v>30000</v>
      </c>
      <c r="G90" s="116">
        <f t="shared" si="1"/>
        <v>54.54545454545454</v>
      </c>
      <c r="H90" s="128" t="s">
        <v>155</v>
      </c>
    </row>
    <row r="91" spans="1:8" ht="12.75">
      <c r="A91" s="35"/>
      <c r="B91" s="71"/>
      <c r="C91" s="85">
        <v>6050</v>
      </c>
      <c r="D91" s="104" t="s">
        <v>122</v>
      </c>
      <c r="E91" s="2">
        <v>25000</v>
      </c>
      <c r="F91" s="2">
        <v>0</v>
      </c>
      <c r="G91" s="116">
        <f t="shared" si="1"/>
        <v>0</v>
      </c>
      <c r="H91" s="128"/>
    </row>
    <row r="92" spans="1:8" ht="12.75">
      <c r="A92" s="35"/>
      <c r="B92" s="35"/>
      <c r="C92" s="85">
        <v>6060</v>
      </c>
      <c r="D92" s="34" t="s">
        <v>123</v>
      </c>
      <c r="E92" s="2">
        <v>19000</v>
      </c>
      <c r="F92" s="2">
        <v>0</v>
      </c>
      <c r="G92" s="116">
        <f t="shared" si="1"/>
        <v>0</v>
      </c>
      <c r="H92" s="128"/>
    </row>
    <row r="93" spans="1:8" ht="12.75" customHeight="1">
      <c r="A93" s="90"/>
      <c r="B93" s="35"/>
      <c r="C93" s="85">
        <v>6058</v>
      </c>
      <c r="D93" s="140" t="s">
        <v>124</v>
      </c>
      <c r="E93" s="2">
        <v>127260</v>
      </c>
      <c r="F93" s="2">
        <v>0</v>
      </c>
      <c r="G93" s="122">
        <f t="shared" si="1"/>
        <v>0</v>
      </c>
      <c r="H93" s="155" t="s">
        <v>157</v>
      </c>
    </row>
    <row r="94" spans="1:8" ht="25.5" customHeight="1">
      <c r="A94" s="90"/>
      <c r="B94" s="35"/>
      <c r="C94" s="85">
        <v>6059</v>
      </c>
      <c r="D94" s="141"/>
      <c r="E94" s="2">
        <v>72740</v>
      </c>
      <c r="F94" s="2">
        <v>0</v>
      </c>
      <c r="G94" s="123">
        <f t="shared" si="1"/>
        <v>0</v>
      </c>
      <c r="H94" s="156"/>
    </row>
    <row r="95" spans="1:8" ht="12.75">
      <c r="A95" s="90"/>
      <c r="B95" s="35"/>
      <c r="C95" s="85">
        <v>6050</v>
      </c>
      <c r="D95" s="34" t="s">
        <v>125</v>
      </c>
      <c r="E95" s="2">
        <v>54000</v>
      </c>
      <c r="F95" s="2">
        <v>0</v>
      </c>
      <c r="G95" s="116">
        <f t="shared" si="1"/>
        <v>0</v>
      </c>
      <c r="H95" s="128"/>
    </row>
    <row r="96" spans="1:8" ht="12.75">
      <c r="A96" s="90"/>
      <c r="B96" s="35"/>
      <c r="C96" s="85">
        <v>6060</v>
      </c>
      <c r="D96" s="34" t="s">
        <v>123</v>
      </c>
      <c r="E96" s="2">
        <v>19000</v>
      </c>
      <c r="F96" s="2">
        <v>18260</v>
      </c>
      <c r="G96" s="116">
        <f t="shared" si="1"/>
        <v>96.10526315789474</v>
      </c>
      <c r="H96" s="112"/>
    </row>
    <row r="97" spans="1:8" ht="12.75" customHeight="1">
      <c r="A97" s="132" t="s">
        <v>2</v>
      </c>
      <c r="B97" s="132"/>
      <c r="C97" s="133"/>
      <c r="D97" s="133"/>
      <c r="E97" s="4">
        <f>E6+E23+E45+E49+E52+E56+E69+E72+E87</f>
        <v>30427001.14</v>
      </c>
      <c r="F97" s="4">
        <f>F6+F23+F45+F49++F52+F56+F69+F72+F87</f>
        <v>3512658.92</v>
      </c>
      <c r="G97" s="124">
        <f>F97/E97*100</f>
        <v>11.544545267006882</v>
      </c>
      <c r="H97" s="127"/>
    </row>
  </sheetData>
  <sheetProtection/>
  <mergeCells count="13">
    <mergeCell ref="H4:H5"/>
    <mergeCell ref="H62:H64"/>
    <mergeCell ref="H93:H94"/>
    <mergeCell ref="A4:A5"/>
    <mergeCell ref="B4:B5"/>
    <mergeCell ref="C4:C5"/>
    <mergeCell ref="D4:D5"/>
    <mergeCell ref="E4:E5"/>
    <mergeCell ref="F4:F5"/>
    <mergeCell ref="G4:G5"/>
    <mergeCell ref="D62:D64"/>
    <mergeCell ref="D93:D94"/>
    <mergeCell ref="A97:D97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B45" sqref="A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j_ladziak</cp:lastModifiedBy>
  <cp:lastPrinted>2018-09-20T08:32:24Z</cp:lastPrinted>
  <dcterms:created xsi:type="dcterms:W3CDTF">1997-02-26T13:46:56Z</dcterms:created>
  <dcterms:modified xsi:type="dcterms:W3CDTF">2018-09-20T08:38:22Z</dcterms:modified>
  <cp:category/>
  <cp:version/>
  <cp:contentType/>
  <cp:contentStatus/>
</cp:coreProperties>
</file>