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<sst xmlns="http://schemas.openxmlformats.org/spreadsheetml/2006/main" count="132" uniqueCount="92">
  <si>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Rozdział</t>
  </si>
  <si>
    <t>§</t>
  </si>
  <si>
    <t>Plan</t>
  </si>
  <si>
    <t>Pozostała działalność</t>
  </si>
  <si>
    <t>Razem:</t>
  </si>
  <si>
    <t>Nazwa działu, rozdziału, paragrafu</t>
  </si>
  <si>
    <t>% wyk</t>
  </si>
  <si>
    <t>Zestawienie udzielonych dotacji w podziale na:</t>
  </si>
  <si>
    <t>600</t>
  </si>
  <si>
    <t>801</t>
  </si>
  <si>
    <t>80104</t>
  </si>
  <si>
    <t>80146</t>
  </si>
  <si>
    <t>921</t>
  </si>
  <si>
    <t>92116</t>
  </si>
  <si>
    <t>Oświata i wychowanie</t>
  </si>
  <si>
    <t>2310</t>
  </si>
  <si>
    <t>Dokształcanie i doskonalenie nauczycieli</t>
  </si>
  <si>
    <t>Kultura i ochrona dziedzictwa narodowego</t>
  </si>
  <si>
    <t>2480</t>
  </si>
  <si>
    <t>Biblioteki</t>
  </si>
  <si>
    <t>851</t>
  </si>
  <si>
    <t>Ochrona zdrowia</t>
  </si>
  <si>
    <t>85154</t>
  </si>
  <si>
    <t>2820</t>
  </si>
  <si>
    <t>Dotacja celowa z budżetu na finansowanie lub dofinansowanie zadań zleconych do realizacji stowarzyszeniom</t>
  </si>
  <si>
    <t>852</t>
  </si>
  <si>
    <t>Pomoc społeczna</t>
  </si>
  <si>
    <t>85295</t>
  </si>
  <si>
    <t>Dotacje przedmiotowe</t>
  </si>
  <si>
    <t>Dotacje podmiotowe</t>
  </si>
  <si>
    <t>Dotacje celowe</t>
  </si>
  <si>
    <t>Dotacje dla jednostek sektora  finansów publicznych</t>
  </si>
  <si>
    <t>Dział</t>
  </si>
  <si>
    <t>Dotacje dla jednostek nie zaliczanych do sektora finansów publicznych</t>
  </si>
  <si>
    <t>Dotacja dla Bibliotek</t>
  </si>
  <si>
    <t>dotacje dla jednostek nie zaliczanych do sektora finansów publicznych</t>
  </si>
  <si>
    <t>dotacje dla jednosteki sektora finansów publicznych</t>
  </si>
  <si>
    <t>Drogi publiczne wojewódzkie</t>
  </si>
  <si>
    <t>Dotacja dla Gminnego Ośrodka Kultury</t>
  </si>
  <si>
    <t>92195</t>
  </si>
  <si>
    <t>926</t>
  </si>
  <si>
    <t>92695</t>
  </si>
  <si>
    <t>Kultura fizyczna i sport</t>
  </si>
  <si>
    <t>6639</t>
  </si>
  <si>
    <t>Transport i łączność</t>
  </si>
  <si>
    <t>60004</t>
  </si>
  <si>
    <t xml:space="preserve">Wykonanie </t>
  </si>
  <si>
    <t>Wykonanie</t>
  </si>
  <si>
    <t xml:space="preserve">   Wójt</t>
  </si>
  <si>
    <t>Załącznik Nr 6</t>
  </si>
  <si>
    <t>Wójta Gminy Siedlce</t>
  </si>
  <si>
    <t>85195</t>
  </si>
  <si>
    <t>92109</t>
  </si>
  <si>
    <t>Domy i ośrodki kultury, świetlice i kluby</t>
  </si>
  <si>
    <t>710</t>
  </si>
  <si>
    <t>71095</t>
  </si>
  <si>
    <t>Działalność usługowa</t>
  </si>
  <si>
    <t>Przedszkola</t>
  </si>
  <si>
    <t>60014</t>
  </si>
  <si>
    <t>Drogi publiczne powiatowe</t>
  </si>
  <si>
    <t>6300</t>
  </si>
  <si>
    <t>Dotacja dla Miasta Siedlce na częściowy zwrot kosztów nauczyciela religii</t>
  </si>
  <si>
    <t>Dotacja dla Miasta Siedlce na dofinansowanie prowadzenia lokalnego transportu zbiorowego</t>
  </si>
  <si>
    <t xml:space="preserve">Dotacja na pokrycie kosztów kształcenia ustawicznego nauczycieli </t>
  </si>
  <si>
    <t xml:space="preserve">         dr inż. Henryk Brodowski</t>
  </si>
  <si>
    <t>Przeciwdziałanie alkoholizmowi</t>
  </si>
  <si>
    <t>010</t>
  </si>
  <si>
    <t>01008</t>
  </si>
  <si>
    <t>Rolnictwo i łowiectwo</t>
  </si>
  <si>
    <t>Melioracje wodne</t>
  </si>
  <si>
    <t>Dotacja celowa z budżetu na finansowanie lub dofinansowanie zadań zleconych do realizacji pozostałym jednostkom niezaliczanym do  sektora finansów publicznych</t>
  </si>
  <si>
    <t>Dotacja dla Powiatu Siedleckiego na dofinansowanie inwestycji pn. "Przebudowa drogi powiatowej nr 3633W Błogoszcz - Ługi Wielkie - Borki Kosiorki - ul. Gryczna (od ul. Siedleckiej do ul. Pałacowej w m. Stok Lacki)" (2017)</t>
  </si>
  <si>
    <t>Dotacja celowa na realizację Projektu "Regionalne partnerstwo samorządów Mazowsza dla aktywizacji społeczeństwa informacyjnego w zakresie e-administracji i geoinformacji" (Projekt ASI) (2016-2019)</t>
  </si>
  <si>
    <t>Dotacja dla gmin na zwrot kosztów dotacji udzielonych dla przedszkoli niepublicznych</t>
  </si>
  <si>
    <t>Dotacja na wykonanie remontu rowów odkrytych - odwadniających</t>
  </si>
  <si>
    <t>Dotacje na dofinansowanie zajęć o charakterze profilaktycznym dla dzieci i młodzieży w świetlicach środowiskowych</t>
  </si>
  <si>
    <t>Dotacje na pomoc terapeutyczno-rehabilitacyjną dla osób uzależnionych i ich rodzin</t>
  </si>
  <si>
    <t>Dotacje na wsparcie organizacji zajmujących się udzielaniem pomocy rzeczowej i żywnoścowej dla najuboższych mieszkańców gminy</t>
  </si>
  <si>
    <t xml:space="preserve">Dotacje na wsparcie organizacji zajmujących się udzielaniem specjalistycznego poradnictwa psychologicznego i prawnego dla rodzin w których występuje przemoc oraz prowadzenie punktu konsultacyjnego </t>
  </si>
  <si>
    <t>Razem</t>
  </si>
  <si>
    <t>z dnia 29 sierpnia 2018r.</t>
  </si>
  <si>
    <t>za I półrocze  2018 roku</t>
  </si>
  <si>
    <t>80103</t>
  </si>
  <si>
    <t>Oddziały przedszkolne w szkołach podstawowych</t>
  </si>
  <si>
    <t xml:space="preserve">Dotacje na dofinansowanie organizacji zajęć sportowych, sportowo-rekreacyjnych, obozów sportowych z elementami profilaktyki dla dzieci i młodzieży </t>
  </si>
  <si>
    <t>Dotacje na prowadzenie wypożyczalni sprzętu rehabilitacyjnego i pomocniczego</t>
  </si>
  <si>
    <t>Dotacje na wsparcie organizacji w zakresie szkolenia i współzawodnictwa sportowego dzieci i młodzieży w różnych dyscyplinach sportowych oraz udział w zawodach, turniejach i rozgrywkach sportowych</t>
  </si>
  <si>
    <t>Dotacje na dofinansowanie organizacji kolonii dla dzieci i młodzieży z realizacją programu profilaktycznego</t>
  </si>
  <si>
    <t>Dotacje na wsparcie działań w zakresie integracji oraz szeroko rozumianej rehabilitacji osób niepełnosprawnych zmierzających do ograniczenia skutków niepełnosporawności</t>
  </si>
  <si>
    <t>Dotacje na wsparcie organizacji w zakresie organizacji imprez kulturalnych, wystaw, koncertów mających szczególne znaczenie dla podtrzymywania i pielęgnowania tradycji narodowej poprzez organizowanie świąt państwowych i rocznic upamietniających wydarzenia historyczne</t>
  </si>
  <si>
    <t>Dotacje na wsparcie organizacji zajmujących się udzielaniem schronienia osobom bezdomnym poprzez zapewnienie miejsca noclegowego</t>
  </si>
  <si>
    <t>do Zarządzenia Nr 0050.82.2018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</si>
</sst>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#,##0;[Red]#,##0"/>
    <numFmt numFmtId="179" formatCode="#,##0.0"/>
    <numFmt numFmtId="180" formatCode="#,##0.000"/>
  </numFmts>
  <fonts count="45">
    <font>
      <sz val="10"/>
      <name val="Arial CE"/>
      <family val="0"/>
    </font>
    <font>
      <b/>
      <sz val="12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vertical="center"/>
    </xf>
    <xf numFmtId="4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" fontId="5" fillId="35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2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>
      <alignment vertical="center" wrapText="1"/>
    </xf>
    <xf numFmtId="4" fontId="9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49" fontId="5" fillId="36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right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vertical="center" wrapText="1"/>
    </xf>
    <xf numFmtId="4" fontId="9" fillId="36" borderId="11" xfId="0" applyNumberFormat="1" applyFont="1" applyFill="1" applyBorder="1" applyAlignment="1">
      <alignment horizontal="right" vertic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49" fontId="8" fillId="37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left" vertical="center" wrapText="1"/>
    </xf>
    <xf numFmtId="2" fontId="9" fillId="37" borderId="11" xfId="0" applyNumberFormat="1" applyFont="1" applyFill="1" applyBorder="1" applyAlignment="1">
      <alignment horizontal="right" vertical="center" wrapText="1"/>
    </xf>
    <xf numFmtId="4" fontId="8" fillId="37" borderId="11" xfId="0" applyNumberFormat="1" applyFont="1" applyFill="1" applyBorder="1" applyAlignment="1">
      <alignment horizontal="right" vertical="center" wrapText="1"/>
    </xf>
    <xf numFmtId="49" fontId="5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8" fillId="34" borderId="37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49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44" xfId="0" applyFont="1" applyFill="1" applyBorder="1" applyAlignment="1">
      <alignment vertical="center" wrapText="1"/>
    </xf>
    <xf numFmtId="49" fontId="8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4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875" style="0" customWidth="1"/>
    <col min="2" max="3" width="8.125" style="0" customWidth="1"/>
    <col min="4" max="4" width="29.625" style="0" customWidth="1"/>
    <col min="5" max="5" width="10.375" style="0" customWidth="1"/>
    <col min="6" max="6" width="10.75390625" style="0" customWidth="1"/>
    <col min="7" max="7" width="7.125" style="0" customWidth="1"/>
    <col min="8" max="8" width="10.25390625" style="0" customWidth="1"/>
    <col min="9" max="9" width="10.00390625" style="0" customWidth="1"/>
    <col min="10" max="10" width="5.875" style="0" customWidth="1"/>
    <col min="11" max="11" width="10.75390625" style="0" customWidth="1"/>
    <col min="12" max="12" width="11.00390625" style="0" customWidth="1"/>
    <col min="13" max="13" width="9.125" style="0" customWidth="1"/>
    <col min="15" max="15" width="11.75390625" style="0" bestFit="1" customWidth="1"/>
  </cols>
  <sheetData>
    <row r="2" spans="1:13" ht="13.5">
      <c r="A2" s="3"/>
      <c r="B2" s="3"/>
      <c r="C2" s="3"/>
      <c r="D2" s="3"/>
      <c r="E2" s="3"/>
      <c r="F2" s="3"/>
      <c r="G2" s="3"/>
      <c r="H2" s="3"/>
      <c r="I2" s="119" t="s">
        <v>49</v>
      </c>
      <c r="J2" s="119"/>
      <c r="K2" s="119"/>
      <c r="L2" s="119"/>
      <c r="M2" s="119"/>
    </row>
    <row r="3" spans="1:13" ht="13.5">
      <c r="A3" s="3"/>
      <c r="B3" s="3"/>
      <c r="C3" s="3"/>
      <c r="D3" s="3"/>
      <c r="E3" s="3"/>
      <c r="F3" s="3"/>
      <c r="G3" s="3"/>
      <c r="H3" s="3"/>
      <c r="I3" s="119" t="s">
        <v>91</v>
      </c>
      <c r="J3" s="119"/>
      <c r="K3" s="119"/>
      <c r="L3" s="119"/>
      <c r="M3" s="119"/>
    </row>
    <row r="4" spans="1:13" ht="13.5">
      <c r="A4" s="3"/>
      <c r="B4" s="3"/>
      <c r="C4" s="3"/>
      <c r="D4" s="3"/>
      <c r="E4" s="3"/>
      <c r="F4" s="3"/>
      <c r="G4" s="3"/>
      <c r="H4" s="3"/>
      <c r="I4" s="119" t="s">
        <v>50</v>
      </c>
      <c r="J4" s="121"/>
      <c r="K4" s="121"/>
      <c r="L4" s="38"/>
      <c r="M4" s="38"/>
    </row>
    <row r="5" spans="1:13" ht="13.5">
      <c r="A5" s="3"/>
      <c r="B5" s="3"/>
      <c r="C5" s="3"/>
      <c r="D5" s="3"/>
      <c r="E5" s="3"/>
      <c r="F5" s="3"/>
      <c r="G5" s="3"/>
      <c r="H5" s="3"/>
      <c r="I5" s="119" t="s">
        <v>80</v>
      </c>
      <c r="J5" s="119"/>
      <c r="K5" s="119"/>
      <c r="L5" s="119"/>
      <c r="M5" s="11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3"/>
      <c r="B7" s="3"/>
      <c r="C7" s="3"/>
      <c r="D7" s="1"/>
      <c r="E7" s="3"/>
      <c r="F7" s="1" t="s">
        <v>7</v>
      </c>
      <c r="G7" s="1"/>
      <c r="H7" s="1"/>
      <c r="I7" s="3"/>
      <c r="J7" s="3"/>
      <c r="K7" s="3"/>
      <c r="L7" s="3"/>
      <c r="M7" s="3"/>
    </row>
    <row r="8" spans="1:13" ht="15.75">
      <c r="A8" s="3"/>
      <c r="B8" s="3"/>
      <c r="C8" s="3"/>
      <c r="D8" s="1"/>
      <c r="E8" s="3"/>
      <c r="F8" s="1" t="s">
        <v>36</v>
      </c>
      <c r="G8" s="3"/>
      <c r="H8" s="1"/>
      <c r="I8" s="3"/>
      <c r="J8" s="3"/>
      <c r="K8" s="3"/>
      <c r="L8" s="3"/>
      <c r="M8" s="3"/>
    </row>
    <row r="9" spans="1:13" ht="15.75">
      <c r="A9" s="3"/>
      <c r="B9" s="3"/>
      <c r="C9" s="3"/>
      <c r="D9" s="1"/>
      <c r="E9" s="3"/>
      <c r="F9" s="1" t="s">
        <v>35</v>
      </c>
      <c r="G9" s="3"/>
      <c r="H9" s="1"/>
      <c r="I9" s="3"/>
      <c r="J9" s="3"/>
      <c r="K9" s="3"/>
      <c r="L9" s="3"/>
      <c r="M9" s="3"/>
    </row>
    <row r="10" spans="1:13" ht="15.75">
      <c r="A10" s="3"/>
      <c r="B10" s="3"/>
      <c r="C10" s="3"/>
      <c r="D10" s="1"/>
      <c r="E10" s="3"/>
      <c r="F10" s="1" t="s">
        <v>81</v>
      </c>
      <c r="G10" s="3"/>
      <c r="H10" s="1"/>
      <c r="I10" s="3"/>
      <c r="J10" s="3"/>
      <c r="K10" s="3"/>
      <c r="L10" s="3"/>
      <c r="M10" s="3"/>
    </row>
    <row r="11" spans="1:13" ht="12" customHeight="1" thickBot="1">
      <c r="A11" s="3"/>
      <c r="B11" s="3"/>
      <c r="C11" s="3"/>
      <c r="D11" s="1"/>
      <c r="E11" s="3"/>
      <c r="F11" s="1"/>
      <c r="G11" s="3"/>
      <c r="H11" s="1"/>
      <c r="I11" s="3"/>
      <c r="J11" s="3"/>
      <c r="K11" s="3"/>
      <c r="L11" s="3"/>
      <c r="M11" s="3"/>
    </row>
    <row r="12" spans="1:13" ht="16.5" hidden="1" thickBot="1">
      <c r="A12" s="3"/>
      <c r="B12" s="3"/>
      <c r="C12" s="3"/>
      <c r="D12" s="1"/>
      <c r="E12" s="3"/>
      <c r="F12" s="3"/>
      <c r="G12" s="3"/>
      <c r="H12" s="1"/>
      <c r="I12" s="3"/>
      <c r="J12" s="3"/>
      <c r="K12" s="3"/>
      <c r="L12" s="3"/>
      <c r="M12" s="3"/>
    </row>
    <row r="13" spans="1:13" ht="15.75" customHeight="1">
      <c r="A13" s="104" t="s">
        <v>32</v>
      </c>
      <c r="B13" s="104" t="s">
        <v>0</v>
      </c>
      <c r="C13" s="104" t="s">
        <v>1</v>
      </c>
      <c r="D13" s="104" t="s">
        <v>5</v>
      </c>
      <c r="E13" s="109" t="s">
        <v>31</v>
      </c>
      <c r="F13" s="110"/>
      <c r="G13" s="110"/>
      <c r="H13" s="110"/>
      <c r="I13" s="110"/>
      <c r="J13" s="110"/>
      <c r="K13" s="110"/>
      <c r="L13" s="110"/>
      <c r="M13" s="111"/>
    </row>
    <row r="14" spans="1:13" ht="2.25" customHeight="1" thickBot="1">
      <c r="A14" s="107"/>
      <c r="B14" s="108"/>
      <c r="C14" s="105"/>
      <c r="D14" s="108"/>
      <c r="E14" s="112"/>
      <c r="F14" s="113"/>
      <c r="G14" s="113"/>
      <c r="H14" s="113"/>
      <c r="I14" s="113"/>
      <c r="J14" s="113"/>
      <c r="K14" s="113"/>
      <c r="L14" s="113"/>
      <c r="M14" s="114"/>
    </row>
    <row r="15" spans="1:13" ht="18" customHeight="1" thickBot="1">
      <c r="A15" s="107"/>
      <c r="B15" s="108"/>
      <c r="C15" s="105"/>
      <c r="D15" s="108"/>
      <c r="E15" s="118" t="s">
        <v>29</v>
      </c>
      <c r="F15" s="102"/>
      <c r="G15" s="103"/>
      <c r="H15" s="101" t="s">
        <v>28</v>
      </c>
      <c r="I15" s="102"/>
      <c r="J15" s="103"/>
      <c r="K15" s="101" t="s">
        <v>30</v>
      </c>
      <c r="L15" s="102"/>
      <c r="M15" s="103"/>
    </row>
    <row r="16" spans="1:13" ht="12.75">
      <c r="A16" s="107"/>
      <c r="B16" s="108"/>
      <c r="C16" s="105"/>
      <c r="D16" s="108"/>
      <c r="E16" s="46" t="s">
        <v>2</v>
      </c>
      <c r="F16" s="46" t="s">
        <v>46</v>
      </c>
      <c r="G16" s="44" t="s">
        <v>6</v>
      </c>
      <c r="H16" s="43" t="s">
        <v>2</v>
      </c>
      <c r="I16" s="46" t="s">
        <v>47</v>
      </c>
      <c r="J16" s="47" t="s">
        <v>6</v>
      </c>
      <c r="K16" s="45" t="s">
        <v>2</v>
      </c>
      <c r="L16" s="45" t="s">
        <v>46</v>
      </c>
      <c r="M16" s="47" t="s">
        <v>6</v>
      </c>
    </row>
    <row r="17" spans="1:13" ht="18.75" customHeight="1">
      <c r="A17" s="27" t="s">
        <v>8</v>
      </c>
      <c r="B17" s="66"/>
      <c r="C17" s="31"/>
      <c r="D17" s="67" t="s">
        <v>44</v>
      </c>
      <c r="E17" s="19">
        <f aca="true" t="shared" si="0" ref="E17:M17">E18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>K18+K20</f>
        <v>1729006</v>
      </c>
      <c r="L17" s="19">
        <f>L18+L20</f>
        <v>508353.72</v>
      </c>
      <c r="M17" s="19">
        <f t="shared" si="0"/>
        <v>47.11315043660554</v>
      </c>
    </row>
    <row r="18" spans="1:13" ht="18" customHeight="1">
      <c r="A18" s="6"/>
      <c r="B18" s="71" t="s">
        <v>45</v>
      </c>
      <c r="C18" s="72"/>
      <c r="D18" s="73" t="s">
        <v>37</v>
      </c>
      <c r="E18" s="74">
        <f>E19</f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f>K19</f>
        <v>1079006</v>
      </c>
      <c r="L18" s="74">
        <f>L19</f>
        <v>508353.72</v>
      </c>
      <c r="M18" s="74">
        <f>L18/K18*100</f>
        <v>47.11315043660554</v>
      </c>
    </row>
    <row r="19" spans="1:13" ht="38.25" customHeight="1">
      <c r="A19" s="10"/>
      <c r="B19" s="41"/>
      <c r="C19" s="40" t="s">
        <v>15</v>
      </c>
      <c r="D19" s="42" t="s">
        <v>62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1079006</v>
      </c>
      <c r="L19" s="7">
        <v>508353.72</v>
      </c>
      <c r="M19" s="7">
        <f>L19/K19*100</f>
        <v>47.11315043660554</v>
      </c>
    </row>
    <row r="20" spans="1:13" ht="18.75" customHeight="1">
      <c r="A20" s="10"/>
      <c r="B20" s="75" t="s">
        <v>58</v>
      </c>
      <c r="C20" s="76"/>
      <c r="D20" s="77" t="s">
        <v>59</v>
      </c>
      <c r="E20" s="74">
        <f>E21</f>
        <v>0</v>
      </c>
      <c r="F20" s="74">
        <f>F21</f>
        <v>0</v>
      </c>
      <c r="G20" s="74">
        <v>0</v>
      </c>
      <c r="H20" s="74">
        <f>H21</f>
        <v>0</v>
      </c>
      <c r="I20" s="74">
        <f>I21</f>
        <v>0</v>
      </c>
      <c r="J20" s="74">
        <v>0</v>
      </c>
      <c r="K20" s="74">
        <f>K21</f>
        <v>650000</v>
      </c>
      <c r="L20" s="74">
        <f>L21</f>
        <v>0</v>
      </c>
      <c r="M20" s="74">
        <f>L20/K20*100</f>
        <v>0</v>
      </c>
    </row>
    <row r="21" spans="1:13" ht="76.5">
      <c r="A21" s="10"/>
      <c r="B21" s="10"/>
      <c r="C21" s="8" t="s">
        <v>60</v>
      </c>
      <c r="D21" s="50" t="s">
        <v>71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650000</v>
      </c>
      <c r="L21" s="7">
        <v>0</v>
      </c>
      <c r="M21" s="7">
        <f>L21/K21*100</f>
        <v>0</v>
      </c>
    </row>
    <row r="22" spans="1:13" ht="21" customHeight="1">
      <c r="A22" s="27" t="s">
        <v>54</v>
      </c>
      <c r="B22" s="30"/>
      <c r="C22" s="31"/>
      <c r="D22" s="32" t="s">
        <v>56</v>
      </c>
      <c r="E22" s="19">
        <f aca="true" t="shared" si="1" ref="E22:M22">E23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24132</v>
      </c>
      <c r="L22" s="19">
        <f t="shared" si="1"/>
        <v>24132</v>
      </c>
      <c r="M22" s="19">
        <f t="shared" si="1"/>
        <v>100</v>
      </c>
    </row>
    <row r="23" spans="1:13" ht="16.5" customHeight="1">
      <c r="A23" s="6"/>
      <c r="B23" s="71" t="s">
        <v>55</v>
      </c>
      <c r="C23" s="72"/>
      <c r="D23" s="73" t="s">
        <v>3</v>
      </c>
      <c r="E23" s="74">
        <f>E24</f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f>K24</f>
        <v>24132</v>
      </c>
      <c r="L23" s="74">
        <f>L24</f>
        <v>24132</v>
      </c>
      <c r="M23" s="74">
        <f>L23/K23*100</f>
        <v>100</v>
      </c>
    </row>
    <row r="24" spans="1:13" ht="63.75">
      <c r="A24" s="10"/>
      <c r="B24" s="41"/>
      <c r="C24" s="40" t="s">
        <v>43</v>
      </c>
      <c r="D24" s="51" t="s">
        <v>72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24132</v>
      </c>
      <c r="L24" s="7">
        <v>24132</v>
      </c>
      <c r="M24" s="7">
        <f>L24/K24*100</f>
        <v>100</v>
      </c>
    </row>
    <row r="25" spans="1:13" ht="21" customHeight="1">
      <c r="A25" s="28" t="s">
        <v>9</v>
      </c>
      <c r="B25" s="28"/>
      <c r="C25" s="28"/>
      <c r="D25" s="29" t="s">
        <v>14</v>
      </c>
      <c r="E25" s="19">
        <f>E26+E28+E30</f>
        <v>0</v>
      </c>
      <c r="F25" s="19">
        <f>F26+F28+F30</f>
        <v>0</v>
      </c>
      <c r="G25" s="19">
        <v>0</v>
      </c>
      <c r="H25" s="19">
        <f>H26+H28+H30</f>
        <v>0</v>
      </c>
      <c r="I25" s="19">
        <f>I26+I28+I30</f>
        <v>0</v>
      </c>
      <c r="J25" s="19">
        <v>0</v>
      </c>
      <c r="K25" s="19">
        <f>K26+K28+K30</f>
        <v>840096</v>
      </c>
      <c r="L25" s="19">
        <f>L26+L28+L30</f>
        <v>380169.2</v>
      </c>
      <c r="M25" s="19">
        <f>M26+M32</f>
        <v>13.5792</v>
      </c>
    </row>
    <row r="26" spans="1:13" ht="25.5">
      <c r="A26" s="11"/>
      <c r="B26" s="76" t="s">
        <v>82</v>
      </c>
      <c r="C26" s="76"/>
      <c r="D26" s="78" t="s">
        <v>83</v>
      </c>
      <c r="E26" s="74">
        <v>0</v>
      </c>
      <c r="F26" s="74">
        <f>F27</f>
        <v>0</v>
      </c>
      <c r="G26" s="74">
        <v>0</v>
      </c>
      <c r="H26" s="74">
        <v>0</v>
      </c>
      <c r="I26" s="74">
        <v>0</v>
      </c>
      <c r="J26" s="74">
        <v>0</v>
      </c>
      <c r="K26" s="74">
        <f>K27</f>
        <v>5000</v>
      </c>
      <c r="L26" s="74">
        <f>L27</f>
        <v>678.96</v>
      </c>
      <c r="M26" s="74">
        <f aca="true" t="shared" si="2" ref="M26:M31">L26/K26*100</f>
        <v>13.5792</v>
      </c>
    </row>
    <row r="27" spans="1:13" ht="28.5" customHeight="1">
      <c r="A27" s="16"/>
      <c r="B27" s="8"/>
      <c r="C27" s="12" t="s">
        <v>15</v>
      </c>
      <c r="D27" s="9" t="s">
        <v>61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5000</v>
      </c>
      <c r="L27" s="7">
        <v>678.96</v>
      </c>
      <c r="M27" s="7">
        <f t="shared" si="2"/>
        <v>13.5792</v>
      </c>
    </row>
    <row r="28" spans="1:13" ht="16.5" customHeight="1">
      <c r="A28" s="16"/>
      <c r="B28" s="76" t="s">
        <v>10</v>
      </c>
      <c r="C28" s="79"/>
      <c r="D28" s="78" t="s">
        <v>57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f>K29</f>
        <v>820000</v>
      </c>
      <c r="L28" s="74">
        <f>L29</f>
        <v>371942.24</v>
      </c>
      <c r="M28" s="74">
        <f t="shared" si="2"/>
        <v>45.358809756097564</v>
      </c>
    </row>
    <row r="29" spans="1:13" ht="29.25" customHeight="1">
      <c r="A29" s="16"/>
      <c r="B29" s="8"/>
      <c r="C29" s="12" t="s">
        <v>15</v>
      </c>
      <c r="D29" s="9" t="s">
        <v>73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820000</v>
      </c>
      <c r="L29" s="7">
        <v>371942.24</v>
      </c>
      <c r="M29" s="7">
        <f t="shared" si="2"/>
        <v>45.358809756097564</v>
      </c>
    </row>
    <row r="30" spans="1:13" ht="17.25" customHeight="1">
      <c r="A30" s="16"/>
      <c r="B30" s="76" t="s">
        <v>11</v>
      </c>
      <c r="C30" s="79"/>
      <c r="D30" s="78" t="s">
        <v>16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f>K31</f>
        <v>15096</v>
      </c>
      <c r="L30" s="74">
        <f>L31</f>
        <v>7548</v>
      </c>
      <c r="M30" s="74">
        <f t="shared" si="2"/>
        <v>50</v>
      </c>
    </row>
    <row r="31" spans="1:13" ht="25.5" customHeight="1">
      <c r="A31" s="16"/>
      <c r="B31" s="8"/>
      <c r="C31" s="12" t="s">
        <v>15</v>
      </c>
      <c r="D31" s="9" t="s">
        <v>63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15096</v>
      </c>
      <c r="L31" s="7">
        <v>7548</v>
      </c>
      <c r="M31" s="7">
        <f t="shared" si="2"/>
        <v>50</v>
      </c>
    </row>
    <row r="32" spans="1:13" ht="24" customHeight="1">
      <c r="A32" s="28" t="s">
        <v>12</v>
      </c>
      <c r="B32" s="28"/>
      <c r="C32" s="28"/>
      <c r="D32" s="29" t="s">
        <v>17</v>
      </c>
      <c r="E32" s="19">
        <f>E33+E35</f>
        <v>830000</v>
      </c>
      <c r="F32" s="19">
        <f>F33+F35</f>
        <v>414998</v>
      </c>
      <c r="G32" s="19">
        <f aca="true" t="shared" si="3" ref="G32:G37">F32/E32*100</f>
        <v>49.99975903614458</v>
      </c>
      <c r="H32" s="19">
        <v>0</v>
      </c>
      <c r="I32" s="19">
        <v>0</v>
      </c>
      <c r="J32" s="19">
        <v>0</v>
      </c>
      <c r="K32" s="19">
        <f>K33+K35</f>
        <v>0</v>
      </c>
      <c r="L32" s="19">
        <f>L33+L35</f>
        <v>0</v>
      </c>
      <c r="M32" s="19">
        <v>0</v>
      </c>
    </row>
    <row r="33" spans="1:13" ht="17.25" customHeight="1">
      <c r="A33" s="11"/>
      <c r="B33" s="76" t="s">
        <v>52</v>
      </c>
      <c r="C33" s="76"/>
      <c r="D33" s="78" t="s">
        <v>53</v>
      </c>
      <c r="E33" s="74">
        <f>E34</f>
        <v>660000</v>
      </c>
      <c r="F33" s="74">
        <f>F34</f>
        <v>330000</v>
      </c>
      <c r="G33" s="74">
        <f t="shared" si="3"/>
        <v>50</v>
      </c>
      <c r="H33" s="74">
        <v>0</v>
      </c>
      <c r="I33" s="74">
        <v>0</v>
      </c>
      <c r="J33" s="74">
        <v>0</v>
      </c>
      <c r="K33" s="74">
        <f>K34</f>
        <v>0</v>
      </c>
      <c r="L33" s="74">
        <f>L34</f>
        <v>0</v>
      </c>
      <c r="M33" s="74">
        <v>0</v>
      </c>
    </row>
    <row r="34" spans="1:13" ht="14.25" customHeight="1">
      <c r="A34" s="16"/>
      <c r="B34" s="17"/>
      <c r="C34" s="12" t="s">
        <v>18</v>
      </c>
      <c r="D34" s="14" t="s">
        <v>38</v>
      </c>
      <c r="E34" s="7">
        <v>660000</v>
      </c>
      <c r="F34" s="7">
        <v>330000</v>
      </c>
      <c r="G34" s="7">
        <f t="shared" si="3"/>
        <v>50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69">
        <v>0</v>
      </c>
    </row>
    <row r="35" spans="1:15" ht="18" customHeight="1">
      <c r="A35" s="13"/>
      <c r="B35" s="79" t="s">
        <v>13</v>
      </c>
      <c r="C35" s="76"/>
      <c r="D35" s="78" t="s">
        <v>19</v>
      </c>
      <c r="E35" s="74">
        <f>E36</f>
        <v>170000</v>
      </c>
      <c r="F35" s="74">
        <f>F36</f>
        <v>84998</v>
      </c>
      <c r="G35" s="74">
        <f t="shared" si="3"/>
        <v>49.998823529411766</v>
      </c>
      <c r="H35" s="74">
        <v>0</v>
      </c>
      <c r="I35" s="74">
        <v>0</v>
      </c>
      <c r="J35" s="74">
        <v>0</v>
      </c>
      <c r="K35" s="74">
        <f>K36</f>
        <v>0</v>
      </c>
      <c r="L35" s="74">
        <f>L36</f>
        <v>0</v>
      </c>
      <c r="M35" s="74">
        <v>0</v>
      </c>
      <c r="O35" s="39"/>
    </row>
    <row r="36" spans="1:13" ht="18" customHeight="1">
      <c r="A36" s="15"/>
      <c r="B36" s="12"/>
      <c r="C36" s="8" t="s">
        <v>18</v>
      </c>
      <c r="D36" s="18" t="s">
        <v>34</v>
      </c>
      <c r="E36" s="7">
        <v>170000</v>
      </c>
      <c r="F36" s="7">
        <v>84998</v>
      </c>
      <c r="G36" s="7">
        <f t="shared" si="3"/>
        <v>49.998823529411766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5" ht="1.5" customHeight="1">
      <c r="A37" s="126" t="s">
        <v>4</v>
      </c>
      <c r="B37" s="127"/>
      <c r="C37" s="127"/>
      <c r="D37" s="128"/>
      <c r="E37" s="33">
        <f>E32</f>
        <v>830000</v>
      </c>
      <c r="F37" s="33">
        <f>F32</f>
        <v>414998</v>
      </c>
      <c r="G37" s="33">
        <f t="shared" si="3"/>
        <v>49.99975903614458</v>
      </c>
      <c r="H37" s="33">
        <f>+H17+H22+H25+H32</f>
        <v>0</v>
      </c>
      <c r="I37" s="33">
        <f>+I17+I22+I25+I32</f>
        <v>0</v>
      </c>
      <c r="J37" s="33">
        <v>0</v>
      </c>
      <c r="K37" s="33" t="e">
        <f>#REF!+K17+K22+#REF!+K25+K32</f>
        <v>#REF!</v>
      </c>
      <c r="L37" s="33" t="e">
        <f>#REF!+L17+L22+#REF!+L25+L32</f>
        <v>#REF!</v>
      </c>
      <c r="M37" s="33" t="e">
        <f>L37/K37*100</f>
        <v>#REF!</v>
      </c>
      <c r="O37" s="39"/>
    </row>
    <row r="38" spans="1:15" ht="18" customHeight="1" hidden="1" thickBot="1">
      <c r="A38" s="20"/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0"/>
      <c r="M38" s="21"/>
      <c r="O38" s="39"/>
    </row>
    <row r="39" spans="1:13" ht="36.75" customHeight="1" hidden="1" thickBot="1">
      <c r="A39" s="20"/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0"/>
      <c r="M39" s="21"/>
    </row>
    <row r="40" spans="1:13" ht="52.5" customHeight="1" hidden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24" customHeight="1">
      <c r="A41" s="115" t="s">
        <v>79</v>
      </c>
      <c r="B41" s="116"/>
      <c r="C41" s="116"/>
      <c r="D41" s="117"/>
      <c r="E41" s="19">
        <f>SUM(E17+E22+E25+E32)</f>
        <v>830000</v>
      </c>
      <c r="F41" s="19">
        <f>SUM(F17+F22+F25+F32)</f>
        <v>414998</v>
      </c>
      <c r="G41" s="19">
        <f>F41/E41*100</f>
        <v>49.99975903614458</v>
      </c>
      <c r="H41" s="19">
        <f>SUM(H17+H22+H25+H32)</f>
        <v>0</v>
      </c>
      <c r="I41" s="19">
        <f>SUM(I17+I22+I25+I32)</f>
        <v>0</v>
      </c>
      <c r="J41" s="19">
        <v>0</v>
      </c>
      <c r="K41" s="19">
        <f>SUM(K17+K22+K25+K32)</f>
        <v>2593234</v>
      </c>
      <c r="L41" s="19">
        <f>SUM(L17+L22+L25+L32)</f>
        <v>912654.9199999999</v>
      </c>
      <c r="M41" s="19">
        <f>L41/K41*100</f>
        <v>35.19369713647129</v>
      </c>
    </row>
    <row r="42" spans="1:1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3"/>
    </row>
    <row r="45" spans="1:13" s="2" customFormat="1" ht="13.5" customHeight="1" hidden="1" thickBot="1">
      <c r="A45" s="104" t="s">
        <v>32</v>
      </c>
      <c r="B45" s="104" t="s">
        <v>0</v>
      </c>
      <c r="C45" s="104" t="s">
        <v>1</v>
      </c>
      <c r="D45" s="104" t="s">
        <v>5</v>
      </c>
      <c r="E45" s="109" t="s">
        <v>33</v>
      </c>
      <c r="F45" s="110"/>
      <c r="G45" s="110"/>
      <c r="H45" s="110"/>
      <c r="I45" s="110"/>
      <c r="J45" s="110"/>
      <c r="K45" s="110"/>
      <c r="L45" s="110"/>
      <c r="M45" s="111"/>
    </row>
    <row r="46" spans="1:13" ht="18.75" customHeight="1" thickBot="1">
      <c r="A46" s="107"/>
      <c r="B46" s="108"/>
      <c r="C46" s="105"/>
      <c r="D46" s="108"/>
      <c r="E46" s="112"/>
      <c r="F46" s="113"/>
      <c r="G46" s="113"/>
      <c r="H46" s="113"/>
      <c r="I46" s="113"/>
      <c r="J46" s="113"/>
      <c r="K46" s="113"/>
      <c r="L46" s="113"/>
      <c r="M46" s="114"/>
    </row>
    <row r="47" spans="1:13" ht="13.5" thickBot="1">
      <c r="A47" s="107"/>
      <c r="B47" s="108"/>
      <c r="C47" s="105"/>
      <c r="D47" s="108"/>
      <c r="E47" s="102" t="s">
        <v>29</v>
      </c>
      <c r="F47" s="102"/>
      <c r="G47" s="103"/>
      <c r="H47" s="101" t="s">
        <v>28</v>
      </c>
      <c r="I47" s="102"/>
      <c r="J47" s="103"/>
      <c r="K47" s="101" t="s">
        <v>30</v>
      </c>
      <c r="L47" s="102"/>
      <c r="M47" s="103"/>
    </row>
    <row r="48" spans="1:13" ht="13.5" thickBot="1">
      <c r="A48" s="125"/>
      <c r="B48" s="129"/>
      <c r="C48" s="106"/>
      <c r="D48" s="129"/>
      <c r="E48" s="26" t="s">
        <v>2</v>
      </c>
      <c r="F48" s="22" t="s">
        <v>46</v>
      </c>
      <c r="G48" s="23" t="s">
        <v>6</v>
      </c>
      <c r="H48" s="24" t="s">
        <v>2</v>
      </c>
      <c r="I48" s="22" t="s">
        <v>47</v>
      </c>
      <c r="J48" s="25" t="s">
        <v>6</v>
      </c>
      <c r="K48" s="26" t="s">
        <v>2</v>
      </c>
      <c r="L48" s="26" t="s">
        <v>46</v>
      </c>
      <c r="M48" s="25" t="s">
        <v>6</v>
      </c>
    </row>
    <row r="49" spans="1:13" ht="18" customHeight="1">
      <c r="A49" s="85" t="s">
        <v>66</v>
      </c>
      <c r="B49" s="86"/>
      <c r="C49" s="87"/>
      <c r="D49" s="88" t="s">
        <v>68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90">
        <f>K50</f>
        <v>16378</v>
      </c>
      <c r="L49" s="89">
        <v>0</v>
      </c>
      <c r="M49" s="89">
        <v>0</v>
      </c>
    </row>
    <row r="50" spans="1:13" ht="16.5" customHeight="1">
      <c r="A50" s="68"/>
      <c r="B50" s="82" t="s">
        <v>67</v>
      </c>
      <c r="C50" s="80"/>
      <c r="D50" s="83" t="s">
        <v>69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4">
        <f>K51</f>
        <v>16378</v>
      </c>
      <c r="L50" s="81">
        <v>0</v>
      </c>
      <c r="M50" s="81">
        <v>0</v>
      </c>
    </row>
    <row r="51" spans="1:13" ht="63.75">
      <c r="A51" s="97"/>
      <c r="B51" s="99"/>
      <c r="C51" s="48">
        <v>2830</v>
      </c>
      <c r="D51" s="49" t="s">
        <v>70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5">
        <f>K52</f>
        <v>16378</v>
      </c>
      <c r="L51" s="54">
        <v>0</v>
      </c>
      <c r="M51" s="54">
        <v>0</v>
      </c>
    </row>
    <row r="52" spans="1:13" ht="25.5">
      <c r="A52" s="98"/>
      <c r="B52" s="100"/>
      <c r="C52" s="52"/>
      <c r="D52" s="53" t="s">
        <v>74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7">
        <v>16378</v>
      </c>
      <c r="L52" s="56">
        <v>0</v>
      </c>
      <c r="M52" s="56">
        <v>0</v>
      </c>
    </row>
    <row r="53" spans="1:13" s="2" customFormat="1" ht="18" customHeight="1">
      <c r="A53" s="28" t="s">
        <v>20</v>
      </c>
      <c r="B53" s="34"/>
      <c r="C53" s="34"/>
      <c r="D53" s="35" t="s">
        <v>21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f>K54+K60</f>
        <v>119000</v>
      </c>
      <c r="L53" s="36">
        <f>L54+L60</f>
        <v>70000</v>
      </c>
      <c r="M53" s="36">
        <f>L53/K53*100</f>
        <v>58.82352941176471</v>
      </c>
    </row>
    <row r="54" spans="1:13" s="2" customFormat="1" ht="18.75" customHeight="1">
      <c r="A54" s="13"/>
      <c r="B54" s="79" t="s">
        <v>22</v>
      </c>
      <c r="C54" s="76"/>
      <c r="D54" s="78" t="s">
        <v>65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f>K55</f>
        <v>106000</v>
      </c>
      <c r="L54" s="74">
        <f>L55</f>
        <v>57000</v>
      </c>
      <c r="M54" s="74">
        <f>L54/K54*100</f>
        <v>53.77358490566038</v>
      </c>
    </row>
    <row r="55" spans="1:13" s="2" customFormat="1" ht="38.25">
      <c r="A55" s="13"/>
      <c r="B55" s="92"/>
      <c r="C55" s="8" t="s">
        <v>23</v>
      </c>
      <c r="D55" s="9" t="s">
        <v>24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>SUM(K56:K59)</f>
        <v>106000</v>
      </c>
      <c r="L55" s="7">
        <f>SUM(L56:L59)</f>
        <v>57000</v>
      </c>
      <c r="M55" s="7">
        <f>L55/K55*100</f>
        <v>53.77358490566038</v>
      </c>
    </row>
    <row r="56" spans="1:13" s="2" customFormat="1" ht="63.75">
      <c r="A56" s="13"/>
      <c r="B56" s="96"/>
      <c r="C56" s="58"/>
      <c r="D56" s="60" t="s">
        <v>84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30000</v>
      </c>
      <c r="L56" s="7">
        <v>30000</v>
      </c>
      <c r="M56" s="7">
        <f>L56/K56*100</f>
        <v>100</v>
      </c>
    </row>
    <row r="57" spans="1:13" s="2" customFormat="1" ht="38.25">
      <c r="A57" s="13"/>
      <c r="B57" s="96"/>
      <c r="C57" s="17"/>
      <c r="D57" s="63" t="s">
        <v>87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20000</v>
      </c>
      <c r="L57" s="7">
        <v>20000</v>
      </c>
      <c r="M57" s="7">
        <f>L57/K57*100</f>
        <v>100</v>
      </c>
    </row>
    <row r="58" spans="1:13" s="2" customFormat="1" ht="38.25">
      <c r="A58" s="13"/>
      <c r="B58" s="96"/>
      <c r="C58" s="17"/>
      <c r="D58" s="70" t="s">
        <v>75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49000</v>
      </c>
      <c r="L58" s="7">
        <v>0</v>
      </c>
      <c r="M58" s="7">
        <v>0</v>
      </c>
    </row>
    <row r="59" spans="1:13" s="2" customFormat="1" ht="38.25">
      <c r="A59" s="13"/>
      <c r="B59" s="93"/>
      <c r="C59" s="59"/>
      <c r="D59" s="64" t="s">
        <v>76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7000</v>
      </c>
      <c r="L59" s="7">
        <v>7000</v>
      </c>
      <c r="M59" s="7">
        <v>0</v>
      </c>
    </row>
    <row r="60" spans="1:13" s="2" customFormat="1" ht="18" customHeight="1">
      <c r="A60" s="13"/>
      <c r="B60" s="79" t="s">
        <v>51</v>
      </c>
      <c r="C60" s="76"/>
      <c r="D60" s="78" t="s">
        <v>3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f>K61</f>
        <v>13000</v>
      </c>
      <c r="L60" s="74">
        <f>L61</f>
        <v>13000</v>
      </c>
      <c r="M60" s="74">
        <f>L60/K60*100</f>
        <v>100</v>
      </c>
    </row>
    <row r="61" spans="1:13" ht="38.25" customHeight="1">
      <c r="A61" s="94"/>
      <c r="B61" s="92"/>
      <c r="C61" s="8" t="s">
        <v>23</v>
      </c>
      <c r="D61" s="9" t="s">
        <v>24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>K62+K63</f>
        <v>13000</v>
      </c>
      <c r="L61" s="7">
        <f>L62+L63</f>
        <v>13000</v>
      </c>
      <c r="M61" s="7">
        <f>L61/K61*100</f>
        <v>100</v>
      </c>
    </row>
    <row r="62" spans="1:13" ht="25.5">
      <c r="A62" s="94"/>
      <c r="B62" s="96"/>
      <c r="C62" s="58"/>
      <c r="D62" s="91" t="s">
        <v>85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3000</v>
      </c>
      <c r="L62" s="7">
        <v>3000</v>
      </c>
      <c r="M62" s="7">
        <f>L62/K62*100</f>
        <v>100</v>
      </c>
    </row>
    <row r="63" spans="1:13" ht="63.75">
      <c r="A63" s="95"/>
      <c r="B63" s="93"/>
      <c r="C63" s="59"/>
      <c r="D63" s="64" t="s">
        <v>88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10000</v>
      </c>
      <c r="L63" s="7">
        <v>10000</v>
      </c>
      <c r="M63" s="7">
        <f>L63/K63*100</f>
        <v>100</v>
      </c>
    </row>
    <row r="64" spans="1:13" ht="17.25" customHeight="1">
      <c r="A64" s="28" t="s">
        <v>25</v>
      </c>
      <c r="B64" s="28"/>
      <c r="C64" s="28"/>
      <c r="D64" s="29" t="s">
        <v>26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>K65</f>
        <v>25000</v>
      </c>
      <c r="L64" s="19">
        <f>L65</f>
        <v>19000</v>
      </c>
      <c r="M64" s="19">
        <f aca="true" t="shared" si="4" ref="M64:M72">L64/K64*100</f>
        <v>76</v>
      </c>
    </row>
    <row r="65" spans="1:13" ht="16.5" customHeight="1">
      <c r="A65" s="13"/>
      <c r="B65" s="79" t="s">
        <v>27</v>
      </c>
      <c r="C65" s="76"/>
      <c r="D65" s="78" t="s">
        <v>3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f>K66</f>
        <v>25000</v>
      </c>
      <c r="L65" s="74">
        <f>L66</f>
        <v>19000</v>
      </c>
      <c r="M65" s="74">
        <f t="shared" si="4"/>
        <v>76</v>
      </c>
    </row>
    <row r="66" spans="1:13" ht="38.25">
      <c r="A66" s="61"/>
      <c r="B66" s="92"/>
      <c r="C66" s="8" t="s">
        <v>23</v>
      </c>
      <c r="D66" s="14" t="s">
        <v>24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>SUM(K67:K69)</f>
        <v>25000</v>
      </c>
      <c r="L66" s="7">
        <f>SUM(L67:L69)</f>
        <v>19000</v>
      </c>
      <c r="M66" s="7">
        <f t="shared" si="4"/>
        <v>76</v>
      </c>
    </row>
    <row r="67" spans="1:13" ht="51">
      <c r="A67" s="62"/>
      <c r="B67" s="96"/>
      <c r="C67" s="58"/>
      <c r="D67" s="63" t="s">
        <v>77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12000</v>
      </c>
      <c r="L67" s="7">
        <v>12000</v>
      </c>
      <c r="M67" s="7">
        <v>0</v>
      </c>
    </row>
    <row r="68" spans="1:13" ht="51">
      <c r="A68" s="62"/>
      <c r="B68" s="96"/>
      <c r="C68" s="17"/>
      <c r="D68" s="63" t="s">
        <v>90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6000</v>
      </c>
      <c r="L68" s="7">
        <v>0</v>
      </c>
      <c r="M68" s="7">
        <v>0</v>
      </c>
    </row>
    <row r="69" spans="1:13" ht="76.5">
      <c r="A69" s="62"/>
      <c r="B69" s="96"/>
      <c r="C69" s="17"/>
      <c r="D69" s="63" t="s">
        <v>78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7000</v>
      </c>
      <c r="L69" s="7">
        <v>7000</v>
      </c>
      <c r="M69" s="7">
        <v>0</v>
      </c>
    </row>
    <row r="70" spans="1:13" ht="25.5">
      <c r="A70" s="28" t="s">
        <v>12</v>
      </c>
      <c r="B70" s="28"/>
      <c r="C70" s="28"/>
      <c r="D70" s="29" t="s">
        <v>17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>K71</f>
        <v>10000</v>
      </c>
      <c r="L70" s="19">
        <f>L71</f>
        <v>10000</v>
      </c>
      <c r="M70" s="19">
        <f t="shared" si="4"/>
        <v>100</v>
      </c>
    </row>
    <row r="71" spans="1:13" ht="19.5" customHeight="1">
      <c r="A71" s="13"/>
      <c r="B71" s="79" t="s">
        <v>39</v>
      </c>
      <c r="C71" s="76"/>
      <c r="D71" s="78" t="s">
        <v>3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f>K72</f>
        <v>10000</v>
      </c>
      <c r="L71" s="74">
        <f>L72</f>
        <v>10000</v>
      </c>
      <c r="M71" s="74">
        <f t="shared" si="4"/>
        <v>100</v>
      </c>
    </row>
    <row r="72" spans="1:13" ht="36.75" customHeight="1">
      <c r="A72" s="94"/>
      <c r="B72" s="92"/>
      <c r="C72" s="8" t="s">
        <v>23</v>
      </c>
      <c r="D72" s="14" t="s">
        <v>24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10000</v>
      </c>
      <c r="L72" s="7">
        <f>SUM(L73)</f>
        <v>10000</v>
      </c>
      <c r="M72" s="7">
        <f t="shared" si="4"/>
        <v>100</v>
      </c>
    </row>
    <row r="73" spans="1:13" ht="90.75" customHeight="1">
      <c r="A73" s="95"/>
      <c r="B73" s="93"/>
      <c r="C73" s="8"/>
      <c r="D73" s="65" t="s">
        <v>89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10000</v>
      </c>
      <c r="L73" s="7">
        <v>10000</v>
      </c>
      <c r="M73" s="7">
        <v>0</v>
      </c>
    </row>
    <row r="74" spans="1:13" ht="18.75" customHeight="1">
      <c r="A74" s="28" t="s">
        <v>40</v>
      </c>
      <c r="B74" s="28"/>
      <c r="C74" s="28"/>
      <c r="D74" s="29" t="s">
        <v>42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>K75</f>
        <v>80000</v>
      </c>
      <c r="L74" s="19">
        <f>L75</f>
        <v>80000</v>
      </c>
      <c r="M74" s="19">
        <f>L74/K74*100</f>
        <v>100</v>
      </c>
    </row>
    <row r="75" spans="1:13" ht="18" customHeight="1">
      <c r="A75" s="13"/>
      <c r="B75" s="79" t="s">
        <v>41</v>
      </c>
      <c r="C75" s="76"/>
      <c r="D75" s="78" t="s">
        <v>3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f>K76</f>
        <v>80000</v>
      </c>
      <c r="L75" s="74">
        <f>L76</f>
        <v>80000</v>
      </c>
      <c r="M75" s="74">
        <f>L75/K75*100</f>
        <v>100</v>
      </c>
    </row>
    <row r="76" spans="1:13" ht="42" customHeight="1">
      <c r="A76" s="94"/>
      <c r="B76" s="92"/>
      <c r="C76" s="8" t="s">
        <v>23</v>
      </c>
      <c r="D76" s="14" t="s">
        <v>24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SUM(K77)</f>
        <v>80000</v>
      </c>
      <c r="L76" s="7">
        <f>SUM(L77)</f>
        <v>80000</v>
      </c>
      <c r="M76" s="7">
        <f>L76/K76*100</f>
        <v>100</v>
      </c>
    </row>
    <row r="77" spans="1:13" ht="76.5">
      <c r="A77" s="95"/>
      <c r="B77" s="93"/>
      <c r="C77" s="8"/>
      <c r="D77" s="65" t="s">
        <v>86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80000</v>
      </c>
      <c r="L77" s="7">
        <v>80000</v>
      </c>
      <c r="M77" s="7">
        <v>0</v>
      </c>
    </row>
    <row r="78" spans="1:13" ht="12.75">
      <c r="A78" s="122" t="s">
        <v>4</v>
      </c>
      <c r="B78" s="123"/>
      <c r="C78" s="123"/>
      <c r="D78" s="124"/>
      <c r="E78" s="33">
        <v>0</v>
      </c>
      <c r="F78" s="33">
        <v>0</v>
      </c>
      <c r="G78" s="37">
        <v>0</v>
      </c>
      <c r="H78" s="33">
        <v>0</v>
      </c>
      <c r="I78" s="33">
        <v>0</v>
      </c>
      <c r="J78" s="33">
        <v>0</v>
      </c>
      <c r="K78" s="33">
        <f>K53+K64+K70+K74+K49</f>
        <v>250378</v>
      </c>
      <c r="L78" s="33">
        <f>L53+L64+L70+L74+L49</f>
        <v>179000</v>
      </c>
      <c r="M78" s="37">
        <f>L78/K78*100</f>
        <v>71.49190424078793</v>
      </c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5" t="s">
        <v>48</v>
      </c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3.5">
      <c r="A82" s="3"/>
      <c r="B82" s="3"/>
      <c r="C82" s="3"/>
      <c r="D82" s="3"/>
      <c r="E82" s="3"/>
      <c r="F82" s="3"/>
      <c r="G82" s="3"/>
      <c r="H82" s="3"/>
      <c r="I82" s="3"/>
      <c r="J82" s="119" t="s">
        <v>64</v>
      </c>
      <c r="K82" s="120"/>
      <c r="L82" s="120"/>
      <c r="M82" s="3"/>
    </row>
  </sheetData>
  <sheetProtection/>
  <mergeCells count="34">
    <mergeCell ref="J82:L82"/>
    <mergeCell ref="I2:M2"/>
    <mergeCell ref="I5:M5"/>
    <mergeCell ref="I3:M3"/>
    <mergeCell ref="I4:K4"/>
    <mergeCell ref="A78:D78"/>
    <mergeCell ref="A45:A48"/>
    <mergeCell ref="A37:D37"/>
    <mergeCell ref="B45:B48"/>
    <mergeCell ref="D45:D48"/>
    <mergeCell ref="E13:M14"/>
    <mergeCell ref="C13:C16"/>
    <mergeCell ref="D13:D16"/>
    <mergeCell ref="A41:D41"/>
    <mergeCell ref="E45:M46"/>
    <mergeCell ref="H47:J47"/>
    <mergeCell ref="E15:G15"/>
    <mergeCell ref="A51:A52"/>
    <mergeCell ref="B51:B52"/>
    <mergeCell ref="B55:B59"/>
    <mergeCell ref="K47:M47"/>
    <mergeCell ref="C45:C48"/>
    <mergeCell ref="K15:M15"/>
    <mergeCell ref="A13:A16"/>
    <mergeCell ref="H15:J15"/>
    <mergeCell ref="E47:G47"/>
    <mergeCell ref="B13:B16"/>
    <mergeCell ref="B76:B77"/>
    <mergeCell ref="A76:A77"/>
    <mergeCell ref="B61:B63"/>
    <mergeCell ref="A61:A63"/>
    <mergeCell ref="B66:B69"/>
    <mergeCell ref="B72:B73"/>
    <mergeCell ref="A72:A7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j_ladziak</cp:lastModifiedBy>
  <cp:lastPrinted>2018-08-29T06:28:25Z</cp:lastPrinted>
  <dcterms:created xsi:type="dcterms:W3CDTF">1997-02-26T13:46:56Z</dcterms:created>
  <dcterms:modified xsi:type="dcterms:W3CDTF">2018-08-29T06:31:10Z</dcterms:modified>
  <cp:category/>
  <cp:version/>
  <cp:contentType/>
  <cp:contentStatus/>
</cp:coreProperties>
</file>