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<sst xmlns="http://schemas.openxmlformats.org/spreadsheetml/2006/main" count="403" uniqueCount="171">
  <si>
    <t>Dział</t>
  </si>
  <si>
    <t>Rozdział</t>
  </si>
  <si>
    <t>§</t>
  </si>
  <si>
    <t>Nazwa sołectwa</t>
  </si>
  <si>
    <t>Nazwa przedsięwzięcia</t>
  </si>
  <si>
    <t>Kwota podstawowa wg art.3 ust. 1 ustawy</t>
  </si>
  <si>
    <t>Zwiększenie Funduszu wg Uchwały Rady</t>
  </si>
  <si>
    <t>Fundusz razem</t>
  </si>
  <si>
    <t>Białki</t>
  </si>
  <si>
    <t>Chodów</t>
  </si>
  <si>
    <t>Jagodnia</t>
  </si>
  <si>
    <t>Nowe Opole</t>
  </si>
  <si>
    <t>Osiny</t>
  </si>
  <si>
    <t>Pruszynek</t>
  </si>
  <si>
    <t>Purzec</t>
  </si>
  <si>
    <t>Stare Opole</t>
  </si>
  <si>
    <t>Topórek</t>
  </si>
  <si>
    <t>Ujrzanów</t>
  </si>
  <si>
    <t>Żabokliki</t>
  </si>
  <si>
    <t>Biel</t>
  </si>
  <si>
    <t>Błogoszcz</t>
  </si>
  <si>
    <t>Golice</t>
  </si>
  <si>
    <t>Grabianów</t>
  </si>
  <si>
    <t>Grubale</t>
  </si>
  <si>
    <t>Joachimów</t>
  </si>
  <si>
    <t>Nowe Iganie</t>
  </si>
  <si>
    <t>Opole Świerczyna</t>
  </si>
  <si>
    <t>Pruszyn</t>
  </si>
  <si>
    <t>Pustki</t>
  </si>
  <si>
    <t>Rakowiec</t>
  </si>
  <si>
    <t>Stare Iganie</t>
  </si>
  <si>
    <t>Stok Lacki</t>
  </si>
  <si>
    <t>Stok Lacki-Folwark</t>
  </si>
  <si>
    <t>Strzała</t>
  </si>
  <si>
    <t>Wołyńce</t>
  </si>
  <si>
    <t>Wólka Leśna</t>
  </si>
  <si>
    <t>010</t>
  </si>
  <si>
    <t>RAZEM</t>
  </si>
  <si>
    <t>01010</t>
  </si>
  <si>
    <t>Ogółem:</t>
  </si>
  <si>
    <t>RAZEM:</t>
  </si>
  <si>
    <t>Zakup gruntu pod drogę w miejscowości Białki</t>
  </si>
  <si>
    <t>Montaż monitoringu przy świetlicy w Białkach</t>
  </si>
  <si>
    <t>Asfaltowanie drogi z Bieli do Osin</t>
  </si>
  <si>
    <t>Zakup wyposażenia na plac zabaw w miejscowości Błogoszcz</t>
  </si>
  <si>
    <t>Wykonanie stabilizacji ul. Jaśminowej w Chodowie</t>
  </si>
  <si>
    <t>Zagospodarowanie placu zabaw (zakup drzewek) w Chodowie</t>
  </si>
  <si>
    <t>Renowacja pomnika "Ku czci poległych"  w Chodowie</t>
  </si>
  <si>
    <t>Zakup materiałów do utwardzenia dróg w Golicach</t>
  </si>
  <si>
    <t>Ogrodzenie i utwardzenie placu na parking przy świetlicy w Golicach</t>
  </si>
  <si>
    <t>Golice Kolonia</t>
  </si>
  <si>
    <t>Zakup materiałów  na drogę nr 192 w Golicach</t>
  </si>
  <si>
    <t>Utwardzenie ulicy Sportowej na odcinku od ul. Czereśniowej w kierunku Wiśniowej w Grabianowie</t>
  </si>
  <si>
    <t>Utwardzenie ulicy przy ulicy Wrzosowej w Grabianowie</t>
  </si>
  <si>
    <t>Oczyszczenie rowu melioracyjnego od drogi powiatowej w kierunku poł-wsch.</t>
  </si>
  <si>
    <t>Zakup znaków drogowych, lustra dla Sołectwa Jagodnia</t>
  </si>
  <si>
    <t>Utwardzenie dróg gminnych w miejscowości Joachimów</t>
  </si>
  <si>
    <t>Zakup wyposażenia na plac zabaw w Nowych Iganiach</t>
  </si>
  <si>
    <t xml:space="preserve">Zakup namiotu dla ZO w Nowych Iganiach </t>
  </si>
  <si>
    <t>Renowacja pomnika Stokowskiego i jego otoczenia w Nowych Iganiach</t>
  </si>
  <si>
    <t>Zakup materiałów do utwardzenia dróg gminnych w Nowych Iganiach</t>
  </si>
  <si>
    <t>Opracowanie projektu oświetlenia przy świetlicy oraz na ul  Pięknej w Nowym Opolu</t>
  </si>
  <si>
    <t>Montaż monitoringu przy świetlicy wiejskiej w Nowym Opolu</t>
  </si>
  <si>
    <t>Utwardzenie ul. Wrzosowej (zakup materiałów) w Nowym Opolu</t>
  </si>
  <si>
    <t>Utwardzenie ul. Kwiatowej (zakup materiałów) w Nowym Opolu</t>
  </si>
  <si>
    <t xml:space="preserve">Remont drogi w Opolu Świerczynie </t>
  </si>
  <si>
    <t>Utwardzenie dróg gminnych w miejscowości Osiny</t>
  </si>
  <si>
    <t>Zakup wyposażenia do samochodu strażackiego dla OSP Pruszyn</t>
  </si>
  <si>
    <t>Zakup wyposażenia do świetlicy wiejskiej w Pruszynku</t>
  </si>
  <si>
    <t>900</t>
  </si>
  <si>
    <t>90015</t>
  </si>
  <si>
    <t>90095</t>
  </si>
  <si>
    <t>Zakup wyposażenia na plac wiejski w miejscowości Purzec</t>
  </si>
  <si>
    <t>600</t>
  </si>
  <si>
    <t>60016</t>
  </si>
  <si>
    <t>Remont dróg gminnych w miejscowości Purzec</t>
  </si>
  <si>
    <t>Zakup materiałów do utwardzenia dróg w miejscowości Pustki</t>
  </si>
  <si>
    <t>Utwardzenie ul. Dolnej (zakup materiałów) w Stoku Lackim</t>
  </si>
  <si>
    <t>801</t>
  </si>
  <si>
    <t>80101</t>
  </si>
  <si>
    <t>921</t>
  </si>
  <si>
    <t>92109</t>
  </si>
  <si>
    <t xml:space="preserve">Zakup wyposażenia do świetlicy wiejskiej w Stoku Lackim </t>
  </si>
  <si>
    <t>Zakup wyposażenia do świetlicy wiejskiej w Stoku Lackim Folwark</t>
  </si>
  <si>
    <t>Zakup materiałów na remont dróg i chodników w Strzale</t>
  </si>
  <si>
    <t>Remont przepustów w miejscowości Topórek</t>
  </si>
  <si>
    <t>Zakup wyposażenia do świetlicy wiejskiej w Ujrzanowie</t>
  </si>
  <si>
    <t>Asfaltowanie dróg w miejscowości Wołyńce</t>
  </si>
  <si>
    <t>Zakup materiałów na remont drogi w miejscowości Wólka Leśna</t>
  </si>
  <si>
    <t xml:space="preserve">Remont podłóg w Szkole Podstawowej w Pruszynie </t>
  </si>
  <si>
    <t>Projekt przebudowy stawu w Żaboklikach</t>
  </si>
  <si>
    <t>Remont budynku świetlicy wiejskiej Żaboklikach</t>
  </si>
  <si>
    <t>Remont dróg gminnych i wyrównanie ul. Dworkowej (zakup materiałów) w Żaboklikach</t>
  </si>
  <si>
    <t xml:space="preserve">Żytnia </t>
  </si>
  <si>
    <t>Utwardzenie dróg gminnych (zakup materiałów)</t>
  </si>
  <si>
    <t>Zakup wyposażenia do świetlicy wiejskiej w Starym Opolu</t>
  </si>
  <si>
    <t>Stok Lacki- Folwark</t>
  </si>
  <si>
    <t>Pruszyn Pieńki</t>
  </si>
  <si>
    <t>Opracowanie projektu budowy sieci wodociągowej i kanalizacyjnej na ul. Szmaragdowej w miejscowości Białki</t>
  </si>
  <si>
    <t>Opracowanie projektu budowy wodociągu na ul. Różanej w miejscowości Stok Lacki-Folwark</t>
  </si>
  <si>
    <t xml:space="preserve">Budowa kanalizacji sanitarnej w miejscowości Wołyńce-Kolonia </t>
  </si>
  <si>
    <t>Opracowanie projektu budowy wodociągu i kanalizacji na ul. Tęczowej w miejscowości Żabokliki</t>
  </si>
  <si>
    <t xml:space="preserve">Opracowanie projektu budowy kanalizacji od ul. Dworkowej do ul. Korczewskiej w miejscowości Żabokliki </t>
  </si>
  <si>
    <t xml:space="preserve">Opracowanie projektu budowy kanalizacji i wodociągu (od przepompowni w stronę łąk) w miejscowości Żabokliki-Kolonia </t>
  </si>
  <si>
    <t>Poszerzenie ul. Krótkiej w Żelkowie Swoboda</t>
  </si>
  <si>
    <t>Odwodnienie ul. Kwiatowej w Żaboklikach</t>
  </si>
  <si>
    <t>Projektowanie budowy ulicy Leśnej w miejscowości Chodów</t>
  </si>
  <si>
    <t>Opracowanie projektu budowy ul. Nowowiejskiej w Chodowie</t>
  </si>
  <si>
    <t>Opracowanie projektu budowy wraz z odwodnieniem  ul. Świerkowej w miejscowości Nowe Iganie</t>
  </si>
  <si>
    <t>Budowa chodnika przy ulicy Wrzosowej w miejscowości Rakowiec</t>
  </si>
  <si>
    <t>Opracowanie projektu i budowa chodnika przy ul. Majowej w miejscowości Stok Lacki-Folwark</t>
  </si>
  <si>
    <t>Opracowanie projektu budowy chodnika na ul. Kolonijnej i Stawowej w miejscowości Strzała</t>
  </si>
  <si>
    <t>Budowa ulicy Przemysłowej wraz z odwodnieniem w miejscowości Żelków-Kolonia</t>
  </si>
  <si>
    <t>Opracowanie projektu budowy chodnika w miejscowości Topórek - etap II</t>
  </si>
  <si>
    <t>Opracowanie projektu budowy chodnika w miejscowości Wołyńce</t>
  </si>
  <si>
    <t xml:space="preserve">Opracowanie projektu budowy chodnika (od pętli w stronę Stoku Lackiego) w miejscowości Żabokliki-Kolonia </t>
  </si>
  <si>
    <t>Budowa chodnika przy ulicy Akacjowej w miejscowości Żelków-Kolonia</t>
  </si>
  <si>
    <t xml:space="preserve">Budowa ul. Klonowej w miejscowości Stare Iganie </t>
  </si>
  <si>
    <t>Zakup szafek do szkoły w Żelkowie-Kolonii</t>
  </si>
  <si>
    <t>Opracowanie projektu budowy boiska przy Zespole Oświatowym w Stoku Lackim</t>
  </si>
  <si>
    <t>Budowy boiska szkolnego w Nowych Iganiach</t>
  </si>
  <si>
    <t>Zakup wyposażenia do przedszkola w ZO w Żelkowie-Kolonii</t>
  </si>
  <si>
    <t>Budowa oświetlenia ulicznego na ul. Kościelnej i ul. Nowowiejskiej  w miejscowości Chodów</t>
  </si>
  <si>
    <t xml:space="preserve">Opracowanie projekt budowy oświetlenia ulicznego Stok Lacki-Pruszyn Pieńki </t>
  </si>
  <si>
    <t>Budowa oświetlenia drogowego na kolonii w miejscowości Purzec</t>
  </si>
  <si>
    <t>Opracowanie projektu budowy oświetlenia ulicznego na ul. Wesołej, Wiśniowej, Osiedlowej, Południowej, Polnej w miejscowości Stare Opole</t>
  </si>
  <si>
    <t>Opracowanie projektu i budowa oświetlenia  drogowego przy drodze nr 192 w miejscowości Wołyńce-Kolonia</t>
  </si>
  <si>
    <t>Opracowanie projektu budowy oświetlenia ulicznego na ul. Tęczowej w miejscowości Żabokliki</t>
  </si>
  <si>
    <t xml:space="preserve">Opracowanie projektu budowy oświetlenia ulicznego na ul. Truskawkowej (do pętli) w miejscowości Żabokliki </t>
  </si>
  <si>
    <t>Budowa ogrodzenia wraz z zagospodarowaniem terenu działki nr 85/3 w miejscowości Pruszyn-Pieńki</t>
  </si>
  <si>
    <t>Remont świetlicy wiejskiej w Pruszynku</t>
  </si>
  <si>
    <t>Budowa parkingu przy świetlicy wiejskiej w miejscowości Stare Opole</t>
  </si>
  <si>
    <t>Opracowanie projektu rozbudowy świetlicy w miejscowości Strzała</t>
  </si>
  <si>
    <t>Pruszyn-Pieńki</t>
  </si>
  <si>
    <t>Żabokliki-Kolonia</t>
  </si>
  <si>
    <t>Wołyńce-Kolonia</t>
  </si>
  <si>
    <t>Wołońce-Kolonia</t>
  </si>
  <si>
    <t>Swoboda</t>
  </si>
  <si>
    <t>Żelków-Kolonia</t>
  </si>
  <si>
    <t>Golice-Kolonia</t>
  </si>
  <si>
    <t>Zakup materiałów do utwardzenia drogi nr 258 w miejscowości Jagodnia</t>
  </si>
  <si>
    <t>Przebudowa ul. Swoboda w Żelkowie-Kolonii (od obwodnicy do ul. Polnej)</t>
  </si>
  <si>
    <t>Zakup tablic informacyjnych dla Sołectwa Golice-Kolonia</t>
  </si>
  <si>
    <t>Zakup tablic ogłoszeniowych dla Sołectwa Żelków-Kolonia</t>
  </si>
  <si>
    <t>Zakup sprzętu ratowniczo-gaśniczego dla OSP Nowe Opole</t>
  </si>
  <si>
    <t>Budowa boiska szkolnego w Nowych Iganiach</t>
  </si>
  <si>
    <t>Remont budynku i ogrodzenia świetlicy wiejskiej w Błogoszczy</t>
  </si>
  <si>
    <t>Remont  świetlicy wiejskiej w Pruszynie</t>
  </si>
  <si>
    <t>Remont instalacji elektrycznej w świetlicy wiejskiej w Strzale</t>
  </si>
  <si>
    <t xml:space="preserve">Remont świetlicy wiejskiejw Żaboklikach </t>
  </si>
  <si>
    <t>Montaż monitoringu przy świetlicy wiejskiej w Strzale</t>
  </si>
  <si>
    <t>Ogrodzenie i zagospodarowanie terenu wokół świetlicy wiejskiej w Grubalach</t>
  </si>
  <si>
    <t>Organizacja festynów rodzinnych (Dzień Dziecka, Festyn Rodzinny) dla mieszkańców sołectwa</t>
  </si>
  <si>
    <t>Zakup wyposażenia do świetlicy wiejskiej w Żaboklikach</t>
  </si>
  <si>
    <t>Zakup kosiarki do koszenia placu zabaw w miejscowości Pruszyn-Pieńki</t>
  </si>
  <si>
    <t>Zakup materiałów do remontu ulicy Wrzosowej</t>
  </si>
  <si>
    <t>Opracowanie projektu budowy świetlicy w miejscowości Ujrzanów</t>
  </si>
  <si>
    <t>Opracowanie projektu budowy oświetlenia drogowego przy drodze krajowej nr 63 w miejscowości Ujrzanów</t>
  </si>
  <si>
    <t>Opracowania geodezyjne do projektu budowy chodnika przy ul. Dolina Helenki w miejscowości Stok Lacki-Folwark</t>
  </si>
  <si>
    <t>Zakup wiaty przystankowej</t>
  </si>
  <si>
    <t xml:space="preserve">Zakup i montaz dwóch lamp oświetleniowych przy ul. Majowej </t>
  </si>
  <si>
    <t>Wykonie funduszu razem</t>
  </si>
  <si>
    <t>wykonanie %</t>
  </si>
  <si>
    <t>-</t>
  </si>
  <si>
    <t xml:space="preserve">  Wykonanie wydatków na przedsięwzięcia realizowane w ramach Funduszu Sołeckiego za I półrocze 2018 roku       
</t>
  </si>
  <si>
    <t>do Zarządzenia Nr 0050.82.2018</t>
  </si>
  <si>
    <t>Wójta Gminy Siedlce</t>
  </si>
  <si>
    <t>z dnia 29 sierpnia 2018r.</t>
  </si>
  <si>
    <t>Wójt</t>
  </si>
  <si>
    <t>dr inż. Henryk Brodowski</t>
  </si>
  <si>
    <t>Załącznik Nr 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</si>
</sst>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/>
    </xf>
    <xf numFmtId="4" fontId="48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left" vertical="top"/>
    </xf>
    <xf numFmtId="0" fontId="3" fillId="37" borderId="10" xfId="0" applyFont="1" applyFill="1" applyBorder="1" applyAlignment="1">
      <alignment vertical="top" wrapText="1"/>
    </xf>
    <xf numFmtId="4" fontId="3" fillId="37" borderId="10" xfId="0" applyNumberFormat="1" applyFont="1" applyFill="1" applyBorder="1" applyAlignment="1">
      <alignment/>
    </xf>
    <xf numFmtId="0" fontId="48" fillId="37" borderId="10" xfId="0" applyFont="1" applyFill="1" applyBorder="1" applyAlignment="1">
      <alignment horizontal="left" vertical="top"/>
    </xf>
    <xf numFmtId="49" fontId="3" fillId="37" borderId="10" xfId="0" applyNumberFormat="1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left" vertical="top" wrapText="1"/>
    </xf>
    <xf numFmtId="4" fontId="5" fillId="38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wrapText="1"/>
    </xf>
    <xf numFmtId="4" fontId="5" fillId="35" borderId="10" xfId="0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center"/>
    </xf>
    <xf numFmtId="4" fontId="5" fillId="38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36" borderId="11" xfId="0" applyFont="1" applyFill="1" applyBorder="1" applyAlignment="1">
      <alignment horizontal="center" vertical="top"/>
    </xf>
    <xf numFmtId="0" fontId="8" fillId="36" borderId="12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7"/>
  <sheetViews>
    <sheetView tabSelected="1" zoomScale="120" zoomScaleNormal="120" workbookViewId="0" topLeftCell="A1">
      <selection activeCell="E4" sqref="E4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6.140625" style="0" customWidth="1"/>
    <col min="4" max="4" width="15.421875" style="0" customWidth="1"/>
    <col min="5" max="5" width="49.140625" style="43" customWidth="1"/>
    <col min="6" max="6" width="13.140625" style="0" customWidth="1"/>
    <col min="7" max="8" width="12.140625" style="0" customWidth="1"/>
    <col min="9" max="9" width="11.8515625" style="0" customWidth="1"/>
    <col min="10" max="10" width="9.140625" style="0" customWidth="1"/>
    <col min="11" max="243" width="9.140625" style="3" customWidth="1"/>
  </cols>
  <sheetData>
    <row r="1" spans="7:10" ht="13.5">
      <c r="G1" s="6"/>
      <c r="H1" s="1"/>
      <c r="I1" s="1"/>
      <c r="J1" s="1"/>
    </row>
    <row r="2" spans="7:10" ht="13.5">
      <c r="G2" s="109" t="s">
        <v>170</v>
      </c>
      <c r="H2" s="110"/>
      <c r="I2" s="1"/>
      <c r="J2" s="1"/>
    </row>
    <row r="3" spans="2:10" ht="13.5">
      <c r="B3" s="114"/>
      <c r="C3" s="114"/>
      <c r="G3" s="6" t="s">
        <v>165</v>
      </c>
      <c r="H3" s="1"/>
      <c r="I3" s="1"/>
      <c r="J3" s="1"/>
    </row>
    <row r="4" spans="7:10" ht="13.5">
      <c r="G4" s="6" t="s">
        <v>166</v>
      </c>
      <c r="H4" s="1"/>
      <c r="I4" s="1"/>
      <c r="J4" s="1"/>
    </row>
    <row r="5" spans="7:10" ht="15" customHeight="1">
      <c r="G5" s="6" t="s">
        <v>167</v>
      </c>
      <c r="H5" s="1"/>
      <c r="I5" s="1"/>
      <c r="J5" s="1"/>
    </row>
    <row r="6" spans="7:10" ht="15" customHeight="1">
      <c r="G6" s="6"/>
      <c r="H6" s="1"/>
      <c r="I6" s="1"/>
      <c r="J6" s="1"/>
    </row>
    <row r="7" spans="1:10" ht="28.5" customHeight="1">
      <c r="A7" s="117" t="s">
        <v>164</v>
      </c>
      <c r="B7" s="118"/>
      <c r="C7" s="118"/>
      <c r="D7" s="118"/>
      <c r="E7" s="118"/>
      <c r="F7" s="118"/>
      <c r="G7" s="118"/>
      <c r="H7" s="118"/>
      <c r="I7" s="94"/>
      <c r="J7" s="94"/>
    </row>
    <row r="8" spans="1:10" ht="36.75" customHeight="1">
      <c r="A8" s="7" t="s">
        <v>0</v>
      </c>
      <c r="B8" s="7" t="s">
        <v>1</v>
      </c>
      <c r="C8" s="7" t="s">
        <v>2</v>
      </c>
      <c r="D8" s="7" t="s">
        <v>3</v>
      </c>
      <c r="E8" s="51" t="s">
        <v>4</v>
      </c>
      <c r="F8" s="8" t="s">
        <v>5</v>
      </c>
      <c r="G8" s="9" t="s">
        <v>6</v>
      </c>
      <c r="H8" s="42" t="s">
        <v>7</v>
      </c>
      <c r="I8" s="51" t="s">
        <v>161</v>
      </c>
      <c r="J8" s="95" t="s">
        <v>162</v>
      </c>
    </row>
    <row r="9" spans="1:243" s="1" customFormat="1" ht="25.5">
      <c r="A9" s="13" t="s">
        <v>36</v>
      </c>
      <c r="B9" s="13" t="s">
        <v>38</v>
      </c>
      <c r="C9" s="10">
        <v>6050</v>
      </c>
      <c r="D9" s="11" t="s">
        <v>8</v>
      </c>
      <c r="E9" s="39" t="s">
        <v>98</v>
      </c>
      <c r="F9" s="41">
        <v>6308.86</v>
      </c>
      <c r="G9" s="41">
        <v>6308.86</v>
      </c>
      <c r="H9" s="41">
        <v>12617.72</v>
      </c>
      <c r="I9" s="41">
        <v>0</v>
      </c>
      <c r="J9" s="96" t="s">
        <v>163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s="1" customFormat="1" ht="12.75" customHeight="1">
      <c r="A10" s="87" t="s">
        <v>36</v>
      </c>
      <c r="B10" s="87" t="s">
        <v>38</v>
      </c>
      <c r="C10" s="82">
        <v>6050</v>
      </c>
      <c r="D10" s="83" t="s">
        <v>96</v>
      </c>
      <c r="E10" s="84" t="s">
        <v>99</v>
      </c>
      <c r="F10" s="85">
        <v>0</v>
      </c>
      <c r="G10" s="85">
        <v>0</v>
      </c>
      <c r="H10" s="85">
        <v>0</v>
      </c>
      <c r="I10" s="85">
        <v>0</v>
      </c>
      <c r="J10" s="97" t="s">
        <v>163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s="1" customFormat="1" ht="12.75">
      <c r="A11" s="13" t="s">
        <v>36</v>
      </c>
      <c r="B11" s="13" t="s">
        <v>38</v>
      </c>
      <c r="C11" s="10">
        <v>6050</v>
      </c>
      <c r="D11" s="11" t="s">
        <v>136</v>
      </c>
      <c r="E11" s="35" t="s">
        <v>100</v>
      </c>
      <c r="F11" s="41">
        <v>12500</v>
      </c>
      <c r="G11" s="41">
        <v>12500</v>
      </c>
      <c r="H11" s="41">
        <v>25000</v>
      </c>
      <c r="I11" s="41">
        <v>0</v>
      </c>
      <c r="J11" s="96" t="s">
        <v>163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1" customFormat="1" ht="15" customHeight="1">
      <c r="A12" s="13" t="s">
        <v>36</v>
      </c>
      <c r="B12" s="13" t="s">
        <v>38</v>
      </c>
      <c r="C12" s="10">
        <v>6050</v>
      </c>
      <c r="D12" s="11" t="s">
        <v>18</v>
      </c>
      <c r="E12" s="39" t="s">
        <v>101</v>
      </c>
      <c r="F12" s="41">
        <v>3000</v>
      </c>
      <c r="G12" s="41">
        <v>3000</v>
      </c>
      <c r="H12" s="41">
        <v>6000</v>
      </c>
      <c r="I12" s="41">
        <v>0</v>
      </c>
      <c r="J12" s="96" t="s">
        <v>163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1" customFormat="1" ht="25.5">
      <c r="A13" s="13" t="s">
        <v>36</v>
      </c>
      <c r="B13" s="13" t="s">
        <v>38</v>
      </c>
      <c r="C13" s="10">
        <v>6050</v>
      </c>
      <c r="D13" s="11" t="s">
        <v>18</v>
      </c>
      <c r="E13" s="39" t="s">
        <v>102</v>
      </c>
      <c r="F13" s="41">
        <v>2500</v>
      </c>
      <c r="G13" s="41">
        <v>2500</v>
      </c>
      <c r="H13" s="41">
        <v>5000</v>
      </c>
      <c r="I13" s="41">
        <v>5000</v>
      </c>
      <c r="J13" s="96" t="s">
        <v>163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1" customFormat="1" ht="25.5">
      <c r="A14" s="13" t="s">
        <v>36</v>
      </c>
      <c r="B14" s="13" t="s">
        <v>38</v>
      </c>
      <c r="C14" s="10">
        <v>6050</v>
      </c>
      <c r="D14" s="11" t="s">
        <v>134</v>
      </c>
      <c r="E14" s="39" t="s">
        <v>103</v>
      </c>
      <c r="F14" s="41">
        <v>4248.25</v>
      </c>
      <c r="G14" s="41">
        <v>4248.25</v>
      </c>
      <c r="H14" s="41">
        <v>8496.5</v>
      </c>
      <c r="I14" s="41">
        <v>0</v>
      </c>
      <c r="J14" s="96" t="s">
        <v>163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10" s="15" customFormat="1" ht="19.5" customHeight="1">
      <c r="A15" s="53" t="s">
        <v>36</v>
      </c>
      <c r="B15" s="53" t="s">
        <v>38</v>
      </c>
      <c r="C15" s="54">
        <v>6050</v>
      </c>
      <c r="D15" s="54" t="s">
        <v>40</v>
      </c>
      <c r="E15" s="55"/>
      <c r="F15" s="56">
        <f>SUM(F9:F14)</f>
        <v>28557.11</v>
      </c>
      <c r="G15" s="56">
        <f>SUM(G9:G14)</f>
        <v>28557.11</v>
      </c>
      <c r="H15" s="56">
        <f>SUM(H9:H14)</f>
        <v>57114.22</v>
      </c>
      <c r="I15" s="56">
        <f>SUM(I9:I14)</f>
        <v>5000</v>
      </c>
      <c r="J15" s="98">
        <f>I15*100/H15</f>
        <v>8.754387261175939</v>
      </c>
    </row>
    <row r="16" spans="1:243" s="1" customFormat="1" ht="12.75">
      <c r="A16" s="10">
        <v>600</v>
      </c>
      <c r="B16" s="10">
        <v>60016</v>
      </c>
      <c r="C16" s="10">
        <v>4210</v>
      </c>
      <c r="D16" s="11" t="s">
        <v>21</v>
      </c>
      <c r="E16" s="35" t="s">
        <v>48</v>
      </c>
      <c r="F16" s="41">
        <v>20000</v>
      </c>
      <c r="G16" s="41">
        <v>20000</v>
      </c>
      <c r="H16" s="41">
        <v>40000</v>
      </c>
      <c r="I16" s="41">
        <v>0</v>
      </c>
      <c r="J16" s="96" t="s">
        <v>163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1" customFormat="1" ht="12.75">
      <c r="A17" s="10">
        <v>600</v>
      </c>
      <c r="B17" s="10">
        <v>60016</v>
      </c>
      <c r="C17" s="10">
        <v>4210</v>
      </c>
      <c r="D17" s="11" t="s">
        <v>50</v>
      </c>
      <c r="E17" s="35" t="s">
        <v>51</v>
      </c>
      <c r="F17" s="41">
        <v>10968.54</v>
      </c>
      <c r="G17" s="41">
        <v>10968.54</v>
      </c>
      <c r="H17" s="41">
        <v>21937.08</v>
      </c>
      <c r="I17" s="41">
        <v>0</v>
      </c>
      <c r="J17" s="96" t="s">
        <v>163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1" customFormat="1" ht="12" customHeight="1">
      <c r="A18" s="10">
        <v>600</v>
      </c>
      <c r="B18" s="10">
        <v>60016</v>
      </c>
      <c r="C18" s="10">
        <v>4210</v>
      </c>
      <c r="D18" s="66" t="s">
        <v>22</v>
      </c>
      <c r="E18" s="38" t="s">
        <v>52</v>
      </c>
      <c r="F18" s="67">
        <v>30000</v>
      </c>
      <c r="G18" s="67">
        <v>30000</v>
      </c>
      <c r="H18" s="67">
        <v>60000</v>
      </c>
      <c r="I18" s="67">
        <v>0</v>
      </c>
      <c r="J18" s="99" t="s">
        <v>163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s="1" customFormat="1" ht="12.75">
      <c r="A19" s="10">
        <v>600</v>
      </c>
      <c r="B19" s="10">
        <v>60016</v>
      </c>
      <c r="C19" s="10">
        <v>4210</v>
      </c>
      <c r="D19" s="11" t="s">
        <v>22</v>
      </c>
      <c r="E19" s="35" t="s">
        <v>53</v>
      </c>
      <c r="F19" s="41">
        <v>5000</v>
      </c>
      <c r="G19" s="41">
        <v>5000</v>
      </c>
      <c r="H19" s="41">
        <v>10000</v>
      </c>
      <c r="I19" s="41">
        <v>0</v>
      </c>
      <c r="J19" s="96" t="s">
        <v>163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1" customFormat="1" ht="25.5">
      <c r="A20" s="10">
        <v>600</v>
      </c>
      <c r="B20" s="10">
        <v>60016</v>
      </c>
      <c r="C20" s="10">
        <v>4210</v>
      </c>
      <c r="D20" s="11" t="s">
        <v>10</v>
      </c>
      <c r="E20" s="35" t="s">
        <v>140</v>
      </c>
      <c r="F20" s="41">
        <v>10000</v>
      </c>
      <c r="G20" s="41">
        <v>10000</v>
      </c>
      <c r="H20" s="41">
        <v>20000</v>
      </c>
      <c r="I20" s="41">
        <v>0</v>
      </c>
      <c r="J20" s="96" t="s">
        <v>163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1" customFormat="1" ht="12.75">
      <c r="A21" s="10">
        <v>600</v>
      </c>
      <c r="B21" s="10">
        <v>60016</v>
      </c>
      <c r="C21" s="10">
        <v>4210</v>
      </c>
      <c r="D21" s="11" t="s">
        <v>10</v>
      </c>
      <c r="E21" s="35" t="s">
        <v>55</v>
      </c>
      <c r="F21" s="41">
        <v>2425.37</v>
      </c>
      <c r="G21" s="41">
        <v>2425.37</v>
      </c>
      <c r="H21" s="41">
        <v>4850.74</v>
      </c>
      <c r="I21" s="41">
        <v>0</v>
      </c>
      <c r="J21" s="96" t="s">
        <v>163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1" customFormat="1" ht="13.5" customHeight="1">
      <c r="A22" s="10">
        <v>600</v>
      </c>
      <c r="B22" s="10">
        <v>60016</v>
      </c>
      <c r="C22" s="10">
        <v>4210</v>
      </c>
      <c r="D22" s="11" t="s">
        <v>24</v>
      </c>
      <c r="E22" s="35" t="s">
        <v>56</v>
      </c>
      <c r="F22" s="41">
        <v>11000</v>
      </c>
      <c r="G22" s="41">
        <v>11000</v>
      </c>
      <c r="H22" s="41">
        <v>22000</v>
      </c>
      <c r="I22" s="41">
        <v>0</v>
      </c>
      <c r="J22" s="96" t="s">
        <v>163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1" customFormat="1" ht="12.75">
      <c r="A23" s="10">
        <v>600</v>
      </c>
      <c r="B23" s="10">
        <v>60016</v>
      </c>
      <c r="C23" s="10">
        <v>4210</v>
      </c>
      <c r="D23" s="11" t="s">
        <v>25</v>
      </c>
      <c r="E23" s="35" t="s">
        <v>60</v>
      </c>
      <c r="F23" s="41">
        <v>5000</v>
      </c>
      <c r="G23" s="41">
        <v>5000</v>
      </c>
      <c r="H23" s="41">
        <v>10000</v>
      </c>
      <c r="I23" s="41">
        <v>0</v>
      </c>
      <c r="J23" s="96" t="s">
        <v>163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1" customFormat="1" ht="12.75">
      <c r="A24" s="10">
        <v>600</v>
      </c>
      <c r="B24" s="10">
        <v>60016</v>
      </c>
      <c r="C24" s="10">
        <v>4210</v>
      </c>
      <c r="D24" s="11" t="s">
        <v>11</v>
      </c>
      <c r="E24" s="35" t="s">
        <v>63</v>
      </c>
      <c r="F24" s="41">
        <v>2000</v>
      </c>
      <c r="G24" s="41">
        <v>2000</v>
      </c>
      <c r="H24" s="41">
        <v>4000</v>
      </c>
      <c r="I24" s="41">
        <v>4000</v>
      </c>
      <c r="J24" s="96">
        <f>I24*100/H24</f>
        <v>100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1" customFormat="1" ht="12.75">
      <c r="A25" s="10">
        <v>600</v>
      </c>
      <c r="B25" s="10">
        <v>60016</v>
      </c>
      <c r="C25" s="10">
        <v>4210</v>
      </c>
      <c r="D25" s="11" t="s">
        <v>11</v>
      </c>
      <c r="E25" s="35" t="s">
        <v>64</v>
      </c>
      <c r="F25" s="41">
        <v>17201.7</v>
      </c>
      <c r="G25" s="41">
        <v>17201.7</v>
      </c>
      <c r="H25" s="41">
        <v>34403.4</v>
      </c>
      <c r="I25" s="41">
        <v>0</v>
      </c>
      <c r="J25" s="96" t="s">
        <v>163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s="1" customFormat="1" ht="12.75">
      <c r="A26" s="10">
        <v>600</v>
      </c>
      <c r="B26" s="10">
        <v>60016</v>
      </c>
      <c r="C26" s="10">
        <v>4210</v>
      </c>
      <c r="D26" s="11" t="s">
        <v>12</v>
      </c>
      <c r="E26" s="35" t="s">
        <v>66</v>
      </c>
      <c r="F26" s="41">
        <v>10453.68</v>
      </c>
      <c r="G26" s="41">
        <v>10453.68</v>
      </c>
      <c r="H26" s="41">
        <v>20907.36</v>
      </c>
      <c r="I26" s="41">
        <v>0</v>
      </c>
      <c r="J26" s="96" t="s">
        <v>163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s="2" customFormat="1" ht="13.5" customHeight="1">
      <c r="A27" s="10">
        <v>600</v>
      </c>
      <c r="B27" s="10">
        <v>60016</v>
      </c>
      <c r="C27" s="10">
        <v>4210</v>
      </c>
      <c r="D27" s="12" t="s">
        <v>28</v>
      </c>
      <c r="E27" s="37" t="s">
        <v>76</v>
      </c>
      <c r="F27" s="41">
        <v>11000</v>
      </c>
      <c r="G27" s="41">
        <v>11000</v>
      </c>
      <c r="H27" s="41">
        <v>22000</v>
      </c>
      <c r="I27" s="41">
        <v>0</v>
      </c>
      <c r="J27" s="96" t="s">
        <v>163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" customFormat="1" ht="12.75">
      <c r="A28" s="10">
        <v>600</v>
      </c>
      <c r="B28" s="10">
        <v>60016</v>
      </c>
      <c r="C28" s="10">
        <v>4210</v>
      </c>
      <c r="D28" s="11" t="s">
        <v>31</v>
      </c>
      <c r="E28" s="35" t="s">
        <v>77</v>
      </c>
      <c r="F28" s="41">
        <v>29500</v>
      </c>
      <c r="G28" s="41">
        <v>29500</v>
      </c>
      <c r="H28" s="41">
        <v>59000</v>
      </c>
      <c r="I28" s="41">
        <v>0</v>
      </c>
      <c r="J28" s="96" t="s">
        <v>163</v>
      </c>
      <c r="K28" s="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s="1" customFormat="1" ht="12.75">
      <c r="A29" s="10">
        <v>600</v>
      </c>
      <c r="B29" s="10">
        <v>60016</v>
      </c>
      <c r="C29" s="10">
        <v>4210</v>
      </c>
      <c r="D29" s="11" t="s">
        <v>33</v>
      </c>
      <c r="E29" s="35" t="s">
        <v>84</v>
      </c>
      <c r="F29" s="41">
        <v>11701.7</v>
      </c>
      <c r="G29" s="41">
        <v>11701.7</v>
      </c>
      <c r="H29" s="41">
        <v>23403.4</v>
      </c>
      <c r="I29" s="41">
        <v>0</v>
      </c>
      <c r="J29" s="96" t="s">
        <v>163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s="1" customFormat="1" ht="12.75">
      <c r="A30" s="10">
        <v>600</v>
      </c>
      <c r="B30" s="10">
        <v>60016</v>
      </c>
      <c r="C30" s="10">
        <v>4210</v>
      </c>
      <c r="D30" s="11" t="s">
        <v>35</v>
      </c>
      <c r="E30" s="35" t="s">
        <v>88</v>
      </c>
      <c r="F30" s="41">
        <v>13583.07</v>
      </c>
      <c r="G30" s="41">
        <v>13583.07</v>
      </c>
      <c r="H30" s="41">
        <v>27166.14</v>
      </c>
      <c r="I30" s="41">
        <v>0</v>
      </c>
      <c r="J30" s="96" t="s">
        <v>163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1" customFormat="1" ht="25.5">
      <c r="A31" s="10">
        <v>600</v>
      </c>
      <c r="B31" s="10">
        <v>60016</v>
      </c>
      <c r="C31" s="10">
        <v>4210</v>
      </c>
      <c r="D31" s="11" t="s">
        <v>18</v>
      </c>
      <c r="E31" s="35" t="s">
        <v>92</v>
      </c>
      <c r="F31" s="41">
        <v>9956.26</v>
      </c>
      <c r="G31" s="41">
        <v>9956.26</v>
      </c>
      <c r="H31" s="41">
        <v>19912.52</v>
      </c>
      <c r="I31" s="41">
        <v>0</v>
      </c>
      <c r="J31" s="96" t="s">
        <v>163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1" customFormat="1" ht="12.75">
      <c r="A32" s="10">
        <v>600</v>
      </c>
      <c r="B32" s="10">
        <v>60016</v>
      </c>
      <c r="C32" s="10">
        <v>4210</v>
      </c>
      <c r="D32" s="11" t="s">
        <v>93</v>
      </c>
      <c r="E32" s="35" t="s">
        <v>94</v>
      </c>
      <c r="F32" s="41">
        <v>11160.5</v>
      </c>
      <c r="G32" s="41">
        <v>11160.5</v>
      </c>
      <c r="H32" s="41">
        <v>22321</v>
      </c>
      <c r="I32" s="41">
        <v>0</v>
      </c>
      <c r="J32" s="96">
        <f>I32*100/H32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s="1" customFormat="1" ht="12.75">
      <c r="A33" s="82">
        <v>600</v>
      </c>
      <c r="B33" s="82">
        <v>60016</v>
      </c>
      <c r="C33" s="82">
        <v>4210</v>
      </c>
      <c r="D33" s="83" t="s">
        <v>31</v>
      </c>
      <c r="E33" s="84" t="s">
        <v>155</v>
      </c>
      <c r="F33" s="85">
        <v>2201.7</v>
      </c>
      <c r="G33" s="85">
        <v>2201.7</v>
      </c>
      <c r="H33" s="85">
        <v>4403.4</v>
      </c>
      <c r="I33" s="85">
        <v>0</v>
      </c>
      <c r="J33" s="97" t="s">
        <v>163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s="1" customFormat="1" ht="12.75">
      <c r="A34" s="82">
        <v>600</v>
      </c>
      <c r="B34" s="82">
        <v>60016</v>
      </c>
      <c r="C34" s="82">
        <v>4210</v>
      </c>
      <c r="D34" s="83" t="s">
        <v>32</v>
      </c>
      <c r="E34" s="84" t="s">
        <v>159</v>
      </c>
      <c r="F34" s="85">
        <v>1500</v>
      </c>
      <c r="G34" s="85">
        <v>1500</v>
      </c>
      <c r="H34" s="85">
        <v>3000</v>
      </c>
      <c r="I34" s="85">
        <v>0</v>
      </c>
      <c r="J34" s="97" t="s">
        <v>163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10" s="18" customFormat="1" ht="15">
      <c r="A35" s="14">
        <v>600</v>
      </c>
      <c r="B35" s="14">
        <v>60016</v>
      </c>
      <c r="C35" s="14">
        <v>4210</v>
      </c>
      <c r="D35" s="59" t="s">
        <v>40</v>
      </c>
      <c r="E35" s="45"/>
      <c r="F35" s="50">
        <f>SUM(F16:F34)</f>
        <v>214652.52000000005</v>
      </c>
      <c r="G35" s="50">
        <f>SUM(G16:G34)</f>
        <v>214652.52000000005</v>
      </c>
      <c r="H35" s="50">
        <f>SUM(H16:H34)</f>
        <v>429305.0400000001</v>
      </c>
      <c r="I35" s="50">
        <f>SUM(I16:I34)</f>
        <v>4000</v>
      </c>
      <c r="J35" s="100">
        <f>I35*100/H35</f>
        <v>0.9317384207741887</v>
      </c>
    </row>
    <row r="36" spans="1:243" s="1" customFormat="1" ht="12.75">
      <c r="A36" s="10">
        <v>600</v>
      </c>
      <c r="B36" s="10">
        <v>60016</v>
      </c>
      <c r="C36" s="10">
        <v>4270</v>
      </c>
      <c r="D36" s="11" t="s">
        <v>26</v>
      </c>
      <c r="E36" s="35" t="s">
        <v>65</v>
      </c>
      <c r="F36" s="41">
        <v>6569.73</v>
      </c>
      <c r="G36" s="41">
        <v>6569.73</v>
      </c>
      <c r="H36" s="41">
        <v>13139.46</v>
      </c>
      <c r="I36" s="41">
        <v>0</v>
      </c>
      <c r="J36" s="96" t="s">
        <v>163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s="1" customFormat="1" ht="12.75">
      <c r="A37" s="10" t="s">
        <v>73</v>
      </c>
      <c r="B37" s="10" t="s">
        <v>74</v>
      </c>
      <c r="C37" s="10">
        <v>4270</v>
      </c>
      <c r="D37" s="11" t="s">
        <v>14</v>
      </c>
      <c r="E37" s="35" t="s">
        <v>75</v>
      </c>
      <c r="F37" s="41">
        <v>2975.91</v>
      </c>
      <c r="G37" s="41">
        <v>2975.91</v>
      </c>
      <c r="H37" s="41">
        <v>5951.82</v>
      </c>
      <c r="I37" s="41">
        <v>0</v>
      </c>
      <c r="J37" s="96" t="s">
        <v>163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s="1" customFormat="1" ht="12.75">
      <c r="A38" s="10">
        <v>600</v>
      </c>
      <c r="B38" s="10">
        <v>60016</v>
      </c>
      <c r="C38" s="10">
        <v>4270</v>
      </c>
      <c r="D38" s="11" t="s">
        <v>16</v>
      </c>
      <c r="E38" s="35" t="s">
        <v>85</v>
      </c>
      <c r="F38" s="41">
        <v>8112.78</v>
      </c>
      <c r="G38" s="41">
        <v>8112.78</v>
      </c>
      <c r="H38" s="41">
        <v>16225.56</v>
      </c>
      <c r="I38" s="41">
        <v>0</v>
      </c>
      <c r="J38" s="96" t="s">
        <v>163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s="19" customFormat="1" ht="15">
      <c r="A39" s="14">
        <v>600</v>
      </c>
      <c r="B39" s="14">
        <v>60016</v>
      </c>
      <c r="C39" s="14">
        <v>4270</v>
      </c>
      <c r="D39" s="14" t="s">
        <v>40</v>
      </c>
      <c r="E39" s="45"/>
      <c r="F39" s="50">
        <f>SUM(F36:F38)</f>
        <v>17658.42</v>
      </c>
      <c r="G39" s="50">
        <f>SUM(G36:G38)</f>
        <v>17658.42</v>
      </c>
      <c r="H39" s="50">
        <f>SUM(H36:H38)</f>
        <v>35316.84</v>
      </c>
      <c r="I39" s="50">
        <f>SUM(I36:I38)</f>
        <v>0</v>
      </c>
      <c r="J39" s="100">
        <f>I39*100/H39</f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s="1" customFormat="1" ht="12.75">
      <c r="A40" s="10">
        <v>600</v>
      </c>
      <c r="B40" s="10">
        <v>60016</v>
      </c>
      <c r="C40" s="10">
        <v>4300</v>
      </c>
      <c r="D40" s="11" t="s">
        <v>9</v>
      </c>
      <c r="E40" s="35" t="s">
        <v>45</v>
      </c>
      <c r="F40" s="41">
        <v>7500</v>
      </c>
      <c r="G40" s="41">
        <v>7500</v>
      </c>
      <c r="H40" s="41">
        <v>15000</v>
      </c>
      <c r="I40" s="41">
        <v>0</v>
      </c>
      <c r="J40" s="96" t="s">
        <v>163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s="1" customFormat="1" ht="25.5">
      <c r="A41" s="10">
        <v>600</v>
      </c>
      <c r="B41" s="10">
        <v>60016</v>
      </c>
      <c r="C41" s="10">
        <v>4300</v>
      </c>
      <c r="D41" s="11" t="s">
        <v>23</v>
      </c>
      <c r="E41" s="35" t="s">
        <v>54</v>
      </c>
      <c r="F41" s="41">
        <v>5000</v>
      </c>
      <c r="G41" s="41">
        <v>5000</v>
      </c>
      <c r="H41" s="41">
        <v>10000</v>
      </c>
      <c r="I41" s="41">
        <v>0</v>
      </c>
      <c r="J41" s="96" t="s">
        <v>163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s="1" customFormat="1" ht="25.5">
      <c r="A42" s="10">
        <v>600</v>
      </c>
      <c r="B42" s="10">
        <v>60016</v>
      </c>
      <c r="C42" s="10">
        <v>4300</v>
      </c>
      <c r="D42" s="11" t="s">
        <v>137</v>
      </c>
      <c r="E42" s="35" t="s">
        <v>141</v>
      </c>
      <c r="F42" s="41">
        <v>7500</v>
      </c>
      <c r="G42" s="41">
        <v>7500</v>
      </c>
      <c r="H42" s="41">
        <v>15000</v>
      </c>
      <c r="I42" s="41">
        <v>0</v>
      </c>
      <c r="J42" s="96" t="s">
        <v>163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s="1" customFormat="1" ht="12.75">
      <c r="A43" s="10">
        <v>600</v>
      </c>
      <c r="B43" s="10">
        <v>60016</v>
      </c>
      <c r="C43" s="10">
        <v>4300</v>
      </c>
      <c r="D43" s="11" t="s">
        <v>137</v>
      </c>
      <c r="E43" s="35" t="s">
        <v>104</v>
      </c>
      <c r="F43" s="41">
        <v>2500</v>
      </c>
      <c r="G43" s="41">
        <v>2500</v>
      </c>
      <c r="H43" s="41">
        <v>5000</v>
      </c>
      <c r="I43" s="41">
        <v>0</v>
      </c>
      <c r="J43" s="96" t="s">
        <v>163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s="1" customFormat="1" ht="12.75">
      <c r="A44" s="10" t="s">
        <v>73</v>
      </c>
      <c r="B44" s="10" t="s">
        <v>74</v>
      </c>
      <c r="C44" s="10">
        <v>4300</v>
      </c>
      <c r="D44" s="11" t="s">
        <v>18</v>
      </c>
      <c r="E44" s="35" t="s">
        <v>90</v>
      </c>
      <c r="F44" s="41">
        <v>2500</v>
      </c>
      <c r="G44" s="41">
        <v>2500</v>
      </c>
      <c r="H44" s="41">
        <v>5000</v>
      </c>
      <c r="I44" s="41">
        <v>0</v>
      </c>
      <c r="J44" s="96" t="s">
        <v>163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" customFormat="1" ht="12.75">
      <c r="A45" s="10">
        <v>600</v>
      </c>
      <c r="B45" s="10">
        <v>60016</v>
      </c>
      <c r="C45" s="10">
        <v>4300</v>
      </c>
      <c r="D45" s="11" t="s">
        <v>18</v>
      </c>
      <c r="E45" s="35" t="s">
        <v>105</v>
      </c>
      <c r="F45" s="41">
        <v>1500</v>
      </c>
      <c r="G45" s="41">
        <v>1500</v>
      </c>
      <c r="H45" s="41">
        <v>3000</v>
      </c>
      <c r="I45" s="41">
        <v>0</v>
      </c>
      <c r="J45" s="96" t="s">
        <v>163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s="1" customFormat="1" ht="25.5">
      <c r="A46" s="82">
        <v>600</v>
      </c>
      <c r="B46" s="82">
        <v>60016</v>
      </c>
      <c r="C46" s="82">
        <v>4300</v>
      </c>
      <c r="D46" s="83" t="s">
        <v>32</v>
      </c>
      <c r="E46" s="84" t="s">
        <v>158</v>
      </c>
      <c r="F46" s="85">
        <v>5000</v>
      </c>
      <c r="G46" s="85">
        <v>5000</v>
      </c>
      <c r="H46" s="85">
        <v>10000</v>
      </c>
      <c r="I46" s="85">
        <v>0</v>
      </c>
      <c r="J46" s="97" t="s">
        <v>163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s="19" customFormat="1" ht="15">
      <c r="A47" s="14">
        <v>600</v>
      </c>
      <c r="B47" s="14">
        <v>60016</v>
      </c>
      <c r="C47" s="14">
        <v>4300</v>
      </c>
      <c r="D47" s="14" t="s">
        <v>40</v>
      </c>
      <c r="E47" s="45"/>
      <c r="F47" s="50">
        <f>SUM(F40:F46)</f>
        <v>31500</v>
      </c>
      <c r="G47" s="50">
        <f>SUM(G40:G46)</f>
        <v>31500</v>
      </c>
      <c r="H47" s="50">
        <f>SUM(H40:H46)</f>
        <v>63000</v>
      </c>
      <c r="I47" s="50">
        <f>SUM(I40:I46)</f>
        <v>0</v>
      </c>
      <c r="J47" s="100">
        <f>I47*100/H47</f>
        <v>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s="1" customFormat="1" ht="12.75">
      <c r="A48" s="10">
        <v>600</v>
      </c>
      <c r="B48" s="10">
        <v>60016</v>
      </c>
      <c r="C48" s="10">
        <v>6050</v>
      </c>
      <c r="D48" s="11" t="s">
        <v>19</v>
      </c>
      <c r="E48" s="35" t="s">
        <v>43</v>
      </c>
      <c r="F48" s="41">
        <v>8000</v>
      </c>
      <c r="G48" s="41">
        <v>8000</v>
      </c>
      <c r="H48" s="41">
        <v>16000</v>
      </c>
      <c r="I48" s="41">
        <v>0</v>
      </c>
      <c r="J48" s="96" t="s">
        <v>163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43" s="1" customFormat="1" ht="12.75">
      <c r="A49" s="10">
        <v>600</v>
      </c>
      <c r="B49" s="10">
        <v>60016</v>
      </c>
      <c r="C49" s="10">
        <v>6050</v>
      </c>
      <c r="D49" s="11" t="s">
        <v>9</v>
      </c>
      <c r="E49" s="35" t="s">
        <v>106</v>
      </c>
      <c r="F49" s="41">
        <v>5000</v>
      </c>
      <c r="G49" s="41">
        <v>5000</v>
      </c>
      <c r="H49" s="41">
        <v>10000</v>
      </c>
      <c r="I49" s="41">
        <v>0</v>
      </c>
      <c r="J49" s="96" t="s">
        <v>163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s="1" customFormat="1" ht="12.75">
      <c r="A50" s="10">
        <v>600</v>
      </c>
      <c r="B50" s="10">
        <v>60016</v>
      </c>
      <c r="C50" s="10">
        <v>6050</v>
      </c>
      <c r="D50" s="11" t="s">
        <v>9</v>
      </c>
      <c r="E50" s="35" t="s">
        <v>107</v>
      </c>
      <c r="F50" s="41">
        <v>7500</v>
      </c>
      <c r="G50" s="41">
        <v>7500</v>
      </c>
      <c r="H50" s="41">
        <v>15000</v>
      </c>
      <c r="I50" s="41">
        <v>0</v>
      </c>
      <c r="J50" s="96" t="s">
        <v>163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</row>
    <row r="51" spans="1:243" s="1" customFormat="1" ht="15" customHeight="1">
      <c r="A51" s="10">
        <v>600</v>
      </c>
      <c r="B51" s="10">
        <v>60016</v>
      </c>
      <c r="C51" s="10">
        <v>6050</v>
      </c>
      <c r="D51" s="78" t="s">
        <v>25</v>
      </c>
      <c r="E51" s="35" t="s">
        <v>108</v>
      </c>
      <c r="F51" s="41">
        <v>4000</v>
      </c>
      <c r="G51" s="41">
        <v>4000</v>
      </c>
      <c r="H51" s="41">
        <v>8000</v>
      </c>
      <c r="I51" s="41">
        <v>0</v>
      </c>
      <c r="J51" s="96" t="s">
        <v>163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</row>
    <row r="52" spans="1:243" s="1" customFormat="1" ht="13.5" customHeight="1">
      <c r="A52" s="10">
        <v>600</v>
      </c>
      <c r="B52" s="10">
        <v>60016</v>
      </c>
      <c r="C52" s="10">
        <v>6050</v>
      </c>
      <c r="D52" s="11" t="s">
        <v>29</v>
      </c>
      <c r="E52" s="35" t="s">
        <v>109</v>
      </c>
      <c r="F52" s="41">
        <v>20572.54</v>
      </c>
      <c r="G52" s="41">
        <v>20572.54</v>
      </c>
      <c r="H52" s="41">
        <v>41145.08</v>
      </c>
      <c r="I52" s="41">
        <v>0</v>
      </c>
      <c r="J52" s="96" t="s">
        <v>163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</row>
    <row r="53" spans="1:243" s="1" customFormat="1" ht="25.5">
      <c r="A53" s="10">
        <v>600</v>
      </c>
      <c r="B53" s="10">
        <v>60016</v>
      </c>
      <c r="C53" s="10">
        <v>6050</v>
      </c>
      <c r="D53" s="12" t="s">
        <v>32</v>
      </c>
      <c r="E53" s="35" t="s">
        <v>110</v>
      </c>
      <c r="F53" s="41">
        <v>27000</v>
      </c>
      <c r="G53" s="41">
        <v>27000</v>
      </c>
      <c r="H53" s="41">
        <v>54000</v>
      </c>
      <c r="I53" s="41">
        <v>0</v>
      </c>
      <c r="J53" s="96" t="s">
        <v>163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43" s="1" customFormat="1" ht="25.5">
      <c r="A54" s="10">
        <v>600</v>
      </c>
      <c r="B54" s="10">
        <v>60016</v>
      </c>
      <c r="C54" s="10">
        <v>6050</v>
      </c>
      <c r="D54" s="12" t="s">
        <v>33</v>
      </c>
      <c r="E54" s="35" t="s">
        <v>111</v>
      </c>
      <c r="F54" s="41">
        <v>7500</v>
      </c>
      <c r="G54" s="41">
        <v>7500</v>
      </c>
      <c r="H54" s="41">
        <v>15000</v>
      </c>
      <c r="I54" s="41">
        <v>0</v>
      </c>
      <c r="J54" s="96" t="s">
        <v>163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</row>
    <row r="55" spans="1:243" s="1" customFormat="1" ht="25.5">
      <c r="A55" s="10">
        <v>600</v>
      </c>
      <c r="B55" s="10">
        <v>60016</v>
      </c>
      <c r="C55" s="10">
        <v>6050</v>
      </c>
      <c r="D55" s="11" t="s">
        <v>137</v>
      </c>
      <c r="E55" s="39" t="s">
        <v>112</v>
      </c>
      <c r="F55" s="41">
        <v>9000</v>
      </c>
      <c r="G55" s="41">
        <v>9000</v>
      </c>
      <c r="H55" s="41">
        <v>18000</v>
      </c>
      <c r="I55" s="41">
        <v>0</v>
      </c>
      <c r="J55" s="96" t="s">
        <v>163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43" s="1" customFormat="1" ht="25.5">
      <c r="A56" s="10">
        <v>600</v>
      </c>
      <c r="B56" s="10">
        <v>60016</v>
      </c>
      <c r="C56" s="10">
        <v>6050</v>
      </c>
      <c r="D56" s="11" t="s">
        <v>16</v>
      </c>
      <c r="E56" s="35" t="s">
        <v>113</v>
      </c>
      <c r="F56" s="41">
        <v>7500</v>
      </c>
      <c r="G56" s="41">
        <v>7500</v>
      </c>
      <c r="H56" s="41">
        <v>15000</v>
      </c>
      <c r="I56" s="41">
        <v>0</v>
      </c>
      <c r="J56" s="96" t="s">
        <v>163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</row>
    <row r="57" spans="1:243" s="1" customFormat="1" ht="12.75">
      <c r="A57" s="10">
        <v>600</v>
      </c>
      <c r="B57" s="10">
        <v>60016</v>
      </c>
      <c r="C57" s="10">
        <v>6050</v>
      </c>
      <c r="D57" s="11" t="s">
        <v>34</v>
      </c>
      <c r="E57" s="35" t="s">
        <v>114</v>
      </c>
      <c r="F57" s="41">
        <v>10000</v>
      </c>
      <c r="G57" s="41">
        <v>10000</v>
      </c>
      <c r="H57" s="41">
        <v>20000</v>
      </c>
      <c r="I57" s="41">
        <v>0</v>
      </c>
      <c r="J57" s="96" t="s">
        <v>163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</row>
    <row r="58" spans="1:243" s="1" customFormat="1" ht="12.75">
      <c r="A58" s="10">
        <v>600</v>
      </c>
      <c r="B58" s="10">
        <v>60016</v>
      </c>
      <c r="C58" s="10">
        <v>6050</v>
      </c>
      <c r="D58" s="11" t="s">
        <v>34</v>
      </c>
      <c r="E58" s="35" t="s">
        <v>87</v>
      </c>
      <c r="F58" s="41">
        <v>13288.26</v>
      </c>
      <c r="G58" s="41">
        <v>13288.26</v>
      </c>
      <c r="H58" s="41">
        <v>26576.52</v>
      </c>
      <c r="I58" s="41">
        <v>0</v>
      </c>
      <c r="J58" s="96" t="s">
        <v>163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</row>
    <row r="59" spans="1:243" s="1" customFormat="1" ht="25.5">
      <c r="A59" s="10">
        <v>600</v>
      </c>
      <c r="B59" s="10">
        <v>60016</v>
      </c>
      <c r="C59" s="10">
        <v>6050</v>
      </c>
      <c r="D59" s="11" t="s">
        <v>134</v>
      </c>
      <c r="E59" s="35" t="s">
        <v>115</v>
      </c>
      <c r="F59" s="41">
        <v>6000</v>
      </c>
      <c r="G59" s="41">
        <v>6000</v>
      </c>
      <c r="H59" s="41">
        <v>12000</v>
      </c>
      <c r="I59" s="41">
        <v>0</v>
      </c>
      <c r="J59" s="96" t="s">
        <v>163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</row>
    <row r="60" spans="1:243" s="1" customFormat="1" ht="25.5">
      <c r="A60" s="10">
        <v>600</v>
      </c>
      <c r="B60" s="10">
        <v>60016</v>
      </c>
      <c r="C60" s="10">
        <v>6050</v>
      </c>
      <c r="D60" s="11" t="s">
        <v>138</v>
      </c>
      <c r="E60" s="35" t="s">
        <v>116</v>
      </c>
      <c r="F60" s="41">
        <v>32201.7</v>
      </c>
      <c r="G60" s="41">
        <v>32201.7</v>
      </c>
      <c r="H60" s="41">
        <v>64403.4</v>
      </c>
      <c r="I60" s="41">
        <v>0</v>
      </c>
      <c r="J60" s="96" t="s">
        <v>163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</row>
    <row r="61" spans="1:243" s="1" customFormat="1" ht="12.75">
      <c r="A61" s="10">
        <v>600</v>
      </c>
      <c r="B61" s="10">
        <v>60016</v>
      </c>
      <c r="C61" s="10">
        <v>6050</v>
      </c>
      <c r="D61" s="11" t="s">
        <v>30</v>
      </c>
      <c r="E61" s="35" t="s">
        <v>117</v>
      </c>
      <c r="F61" s="41">
        <v>17469.83</v>
      </c>
      <c r="G61" s="41">
        <v>17469.83</v>
      </c>
      <c r="H61" s="41">
        <v>34939.66</v>
      </c>
      <c r="I61" s="41">
        <v>5172.11</v>
      </c>
      <c r="J61" s="96">
        <f>I61*100/H61</f>
        <v>14.802977476025807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</row>
    <row r="62" spans="1:243" s="22" customFormat="1" ht="12.75">
      <c r="A62" s="57">
        <v>600</v>
      </c>
      <c r="B62" s="57">
        <v>60016</v>
      </c>
      <c r="C62" s="14">
        <v>6050</v>
      </c>
      <c r="D62" s="14" t="s">
        <v>40</v>
      </c>
      <c r="E62" s="45"/>
      <c r="F62" s="58">
        <f>SUM(F48:F61)</f>
        <v>175032.33000000002</v>
      </c>
      <c r="G62" s="50">
        <f>SUM(G48:G61)</f>
        <v>175032.33000000002</v>
      </c>
      <c r="H62" s="50">
        <f>SUM(H48:H61)</f>
        <v>350064.66000000003</v>
      </c>
      <c r="I62" s="50">
        <f>SUM(I48:I61)</f>
        <v>5172.11</v>
      </c>
      <c r="J62" s="100">
        <f>I62*100/H62</f>
        <v>1.477472761746358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s="20" customFormat="1" ht="16.5">
      <c r="A63" s="40">
        <v>600</v>
      </c>
      <c r="B63" s="108" t="s">
        <v>40</v>
      </c>
      <c r="C63" s="108"/>
      <c r="D63" s="61"/>
      <c r="E63" s="62"/>
      <c r="F63" s="52">
        <f>F35+F39+F47+F62</f>
        <v>438843.2700000001</v>
      </c>
      <c r="G63" s="52">
        <f>G35+G39+G47+G62</f>
        <v>438843.2700000001</v>
      </c>
      <c r="H63" s="52">
        <f>H35+H39+H47+H62</f>
        <v>877686.5400000002</v>
      </c>
      <c r="I63" s="52">
        <f>I35+I39+I47+I62</f>
        <v>9172.11</v>
      </c>
      <c r="J63" s="101">
        <f>I63*100/H63</f>
        <v>1.0450325465854813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</row>
    <row r="64" spans="1:10" ht="12.75">
      <c r="A64" s="10">
        <v>700</v>
      </c>
      <c r="B64" s="10">
        <v>70005</v>
      </c>
      <c r="C64" s="10">
        <v>6060</v>
      </c>
      <c r="D64" s="11" t="s">
        <v>8</v>
      </c>
      <c r="E64" s="35" t="s">
        <v>41</v>
      </c>
      <c r="F64" s="41">
        <v>25000</v>
      </c>
      <c r="G64" s="41">
        <v>25000</v>
      </c>
      <c r="H64" s="41">
        <v>50000</v>
      </c>
      <c r="I64" s="41">
        <v>0</v>
      </c>
      <c r="J64" s="96" t="s">
        <v>163</v>
      </c>
    </row>
    <row r="65" spans="1:243" s="22" customFormat="1" ht="16.5">
      <c r="A65" s="61">
        <v>700</v>
      </c>
      <c r="B65" s="108" t="s">
        <v>40</v>
      </c>
      <c r="C65" s="108"/>
      <c r="D65" s="61"/>
      <c r="E65" s="62"/>
      <c r="F65" s="48">
        <f>F64</f>
        <v>25000</v>
      </c>
      <c r="G65" s="48">
        <f>G64</f>
        <v>25000</v>
      </c>
      <c r="H65" s="48">
        <f>H64</f>
        <v>50000</v>
      </c>
      <c r="I65" s="48">
        <f>I64</f>
        <v>0</v>
      </c>
      <c r="J65" s="101">
        <f>I65*100/H65</f>
        <v>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</row>
    <row r="66" spans="1:243" s="22" customFormat="1" ht="12.75">
      <c r="A66" s="68">
        <v>750</v>
      </c>
      <c r="B66" s="68">
        <v>75095</v>
      </c>
      <c r="C66" s="68">
        <v>4210</v>
      </c>
      <c r="D66" s="69" t="s">
        <v>139</v>
      </c>
      <c r="E66" s="37" t="s">
        <v>142</v>
      </c>
      <c r="F66" s="41">
        <v>750</v>
      </c>
      <c r="G66" s="41">
        <v>750</v>
      </c>
      <c r="H66" s="41">
        <v>1500</v>
      </c>
      <c r="I66" s="41">
        <v>0</v>
      </c>
      <c r="J66" s="96" t="s">
        <v>163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</row>
    <row r="67" spans="1:243" s="22" customFormat="1" ht="12.75">
      <c r="A67" s="68">
        <v>750</v>
      </c>
      <c r="B67" s="68">
        <v>75095</v>
      </c>
      <c r="C67" s="68">
        <v>4210</v>
      </c>
      <c r="D67" s="69" t="s">
        <v>138</v>
      </c>
      <c r="E67" s="37" t="s">
        <v>143</v>
      </c>
      <c r="F67" s="41">
        <v>2500</v>
      </c>
      <c r="G67" s="41">
        <v>2500</v>
      </c>
      <c r="H67" s="41">
        <v>5000</v>
      </c>
      <c r="I67" s="41">
        <v>0</v>
      </c>
      <c r="J67" s="96" t="s">
        <v>163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</row>
    <row r="68" spans="1:243" s="22" customFormat="1" ht="12.75">
      <c r="A68" s="57">
        <v>750</v>
      </c>
      <c r="B68" s="57">
        <v>75095</v>
      </c>
      <c r="C68" s="57">
        <v>4210</v>
      </c>
      <c r="D68" s="57" t="s">
        <v>40</v>
      </c>
      <c r="E68" s="45"/>
      <c r="F68" s="50">
        <f>F66+F67</f>
        <v>3250</v>
      </c>
      <c r="G68" s="50">
        <f>G66+G67</f>
        <v>3250</v>
      </c>
      <c r="H68" s="50">
        <f>H66+H67</f>
        <v>6500</v>
      </c>
      <c r="I68" s="50">
        <f>I66+I67</f>
        <v>0</v>
      </c>
      <c r="J68" s="100">
        <f>I68*100/H68</f>
        <v>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</row>
    <row r="69" spans="1:243" s="22" customFormat="1" ht="24" customHeight="1">
      <c r="A69" s="68">
        <v>750</v>
      </c>
      <c r="B69" s="68">
        <v>75095</v>
      </c>
      <c r="C69" s="68">
        <v>4300</v>
      </c>
      <c r="D69" s="69" t="s">
        <v>25</v>
      </c>
      <c r="E69" s="81" t="s">
        <v>152</v>
      </c>
      <c r="F69" s="41">
        <v>5000</v>
      </c>
      <c r="G69" s="41">
        <v>5000</v>
      </c>
      <c r="H69" s="41">
        <v>10000</v>
      </c>
      <c r="I69" s="41">
        <v>0</v>
      </c>
      <c r="J69" s="96" t="s">
        <v>163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s="22" customFormat="1" ht="21" customHeight="1">
      <c r="A70" s="68">
        <v>750</v>
      </c>
      <c r="B70" s="68">
        <v>75095</v>
      </c>
      <c r="C70" s="68">
        <v>4300</v>
      </c>
      <c r="D70" s="69" t="s">
        <v>137</v>
      </c>
      <c r="E70" s="81" t="s">
        <v>152</v>
      </c>
      <c r="F70" s="41">
        <v>1969.83</v>
      </c>
      <c r="G70" s="41">
        <v>1969.83</v>
      </c>
      <c r="H70" s="41">
        <v>3939.66</v>
      </c>
      <c r="I70" s="41">
        <v>0</v>
      </c>
      <c r="J70" s="96" t="s">
        <v>163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s="22" customFormat="1" ht="24.75" customHeight="1">
      <c r="A71" s="68">
        <v>750</v>
      </c>
      <c r="B71" s="68">
        <v>75095</v>
      </c>
      <c r="C71" s="68">
        <v>4300</v>
      </c>
      <c r="D71" s="69" t="s">
        <v>138</v>
      </c>
      <c r="E71" s="81" t="s">
        <v>152</v>
      </c>
      <c r="F71" s="41">
        <v>507.4</v>
      </c>
      <c r="G71" s="41">
        <v>507.4</v>
      </c>
      <c r="H71" s="41">
        <v>1014.8</v>
      </c>
      <c r="I71" s="41">
        <v>1000</v>
      </c>
      <c r="J71" s="96">
        <f aca="true" t="shared" si="0" ref="J71:J79">I71*100/H71</f>
        <v>98.54158454867955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s="1" customFormat="1" ht="12.75">
      <c r="A72" s="14">
        <v>750</v>
      </c>
      <c r="B72" s="14">
        <v>75095</v>
      </c>
      <c r="C72" s="14">
        <v>4300</v>
      </c>
      <c r="D72" s="70" t="s">
        <v>40</v>
      </c>
      <c r="E72" s="71"/>
      <c r="F72" s="50">
        <f>F69+F70+F71</f>
        <v>7477.23</v>
      </c>
      <c r="G72" s="50">
        <f>G69+G70+G71</f>
        <v>7477.23</v>
      </c>
      <c r="H72" s="50">
        <f>H69+H70+H71</f>
        <v>14954.46</v>
      </c>
      <c r="I72" s="50">
        <f>I69+I70+I71</f>
        <v>1000</v>
      </c>
      <c r="J72" s="100">
        <f t="shared" si="0"/>
        <v>6.686968302432853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1:243" s="1" customFormat="1" ht="16.5">
      <c r="A73" s="40">
        <v>750</v>
      </c>
      <c r="B73" s="112" t="s">
        <v>37</v>
      </c>
      <c r="C73" s="113"/>
      <c r="D73" s="63"/>
      <c r="E73" s="64"/>
      <c r="F73" s="48">
        <f>F68+F72</f>
        <v>10727.23</v>
      </c>
      <c r="G73" s="48">
        <f>G68+G72</f>
        <v>10727.23</v>
      </c>
      <c r="H73" s="48">
        <f>H68+H72</f>
        <v>21454.46</v>
      </c>
      <c r="I73" s="48">
        <f>I68+I72</f>
        <v>1000</v>
      </c>
      <c r="J73" s="101">
        <f t="shared" si="0"/>
        <v>4.661035514293998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s="1" customFormat="1" ht="12.75">
      <c r="A74" s="10">
        <v>754</v>
      </c>
      <c r="B74" s="10">
        <v>75412</v>
      </c>
      <c r="C74" s="10">
        <v>4210</v>
      </c>
      <c r="D74" s="11" t="s">
        <v>11</v>
      </c>
      <c r="E74" s="35" t="s">
        <v>144</v>
      </c>
      <c r="F74" s="41">
        <v>3000</v>
      </c>
      <c r="G74" s="41">
        <v>3000</v>
      </c>
      <c r="H74" s="41">
        <v>6000</v>
      </c>
      <c r="I74" s="41">
        <v>5999.94</v>
      </c>
      <c r="J74" s="96">
        <f t="shared" si="0"/>
        <v>99.999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s="1" customFormat="1" ht="12.75">
      <c r="A75" s="10">
        <v>754</v>
      </c>
      <c r="B75" s="10">
        <v>75412</v>
      </c>
      <c r="C75" s="10">
        <v>4210</v>
      </c>
      <c r="D75" s="11" t="s">
        <v>27</v>
      </c>
      <c r="E75" s="35" t="s">
        <v>67</v>
      </c>
      <c r="F75" s="41">
        <v>10000</v>
      </c>
      <c r="G75" s="41">
        <v>10000</v>
      </c>
      <c r="H75" s="41">
        <v>20000</v>
      </c>
      <c r="I75" s="41">
        <v>7116.16</v>
      </c>
      <c r="J75" s="96">
        <f t="shared" si="0"/>
        <v>35.5808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1:243" s="24" customFormat="1" ht="16.5">
      <c r="A76" s="61">
        <v>754</v>
      </c>
      <c r="B76" s="108" t="s">
        <v>40</v>
      </c>
      <c r="C76" s="108"/>
      <c r="D76" s="61"/>
      <c r="E76" s="62"/>
      <c r="F76" s="48">
        <f>F74+F75</f>
        <v>13000</v>
      </c>
      <c r="G76" s="48">
        <f>G74+G75</f>
        <v>13000</v>
      </c>
      <c r="H76" s="48">
        <f>H74+H75</f>
        <v>26000</v>
      </c>
      <c r="I76" s="48">
        <f>I74+I75</f>
        <v>13116.099999999999</v>
      </c>
      <c r="J76" s="101">
        <f t="shared" si="0"/>
        <v>50.44653846153845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</row>
    <row r="77" spans="1:243" s="24" customFormat="1" ht="12.75">
      <c r="A77" s="68">
        <v>801</v>
      </c>
      <c r="B77" s="68">
        <v>80101</v>
      </c>
      <c r="C77" s="68">
        <v>4210</v>
      </c>
      <c r="D77" s="69" t="s">
        <v>138</v>
      </c>
      <c r="E77" s="37" t="s">
        <v>118</v>
      </c>
      <c r="F77" s="41">
        <v>1992.6</v>
      </c>
      <c r="G77" s="41">
        <v>1992.6</v>
      </c>
      <c r="H77" s="41">
        <v>3985.2</v>
      </c>
      <c r="I77" s="41">
        <v>3985.2</v>
      </c>
      <c r="J77" s="96">
        <f t="shared" si="0"/>
        <v>100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</row>
    <row r="78" spans="1:243" s="24" customFormat="1" ht="12.75">
      <c r="A78" s="68">
        <v>801</v>
      </c>
      <c r="B78" s="68">
        <v>80101</v>
      </c>
      <c r="C78" s="68">
        <v>4210</v>
      </c>
      <c r="D78" s="69" t="s">
        <v>25</v>
      </c>
      <c r="E78" s="37" t="s">
        <v>58</v>
      </c>
      <c r="F78" s="41">
        <v>2500</v>
      </c>
      <c r="G78" s="41">
        <v>2500</v>
      </c>
      <c r="H78" s="41">
        <f>G78+F78</f>
        <v>5000</v>
      </c>
      <c r="I78" s="41">
        <v>5000</v>
      </c>
      <c r="J78" s="96">
        <f t="shared" si="0"/>
        <v>100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</row>
    <row r="79" spans="1:243" s="24" customFormat="1" ht="12.75">
      <c r="A79" s="57">
        <v>801</v>
      </c>
      <c r="B79" s="57">
        <v>80101</v>
      </c>
      <c r="C79" s="57">
        <v>4210</v>
      </c>
      <c r="D79" s="57" t="s">
        <v>40</v>
      </c>
      <c r="E79" s="45"/>
      <c r="F79" s="50">
        <f>SUM(F77:F78)</f>
        <v>4492.6</v>
      </c>
      <c r="G79" s="50">
        <f>SUM(G77:G78)</f>
        <v>4492.6</v>
      </c>
      <c r="H79" s="50">
        <f>SUM(H77:H78)</f>
        <v>8985.2</v>
      </c>
      <c r="I79" s="50">
        <f>I77+I78</f>
        <v>8985.2</v>
      </c>
      <c r="J79" s="100">
        <f t="shared" si="0"/>
        <v>100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</row>
    <row r="80" spans="1:243" s="24" customFormat="1" ht="12.75">
      <c r="A80" s="68">
        <v>801</v>
      </c>
      <c r="B80" s="68">
        <v>80101</v>
      </c>
      <c r="C80" s="68">
        <v>4270</v>
      </c>
      <c r="D80" s="69" t="s">
        <v>35</v>
      </c>
      <c r="E80" s="37" t="s">
        <v>89</v>
      </c>
      <c r="F80" s="41">
        <v>1000</v>
      </c>
      <c r="G80" s="41">
        <v>1000</v>
      </c>
      <c r="H80" s="41">
        <v>2000</v>
      </c>
      <c r="I80" s="41">
        <v>0</v>
      </c>
      <c r="J80" s="96" t="s">
        <v>163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</row>
    <row r="81" spans="1:243" s="24" customFormat="1" ht="12.75">
      <c r="A81" s="57">
        <v>801</v>
      </c>
      <c r="B81" s="57">
        <v>80101</v>
      </c>
      <c r="C81" s="57">
        <v>4270</v>
      </c>
      <c r="D81" s="57" t="s">
        <v>40</v>
      </c>
      <c r="E81" s="45"/>
      <c r="F81" s="50">
        <f>F80</f>
        <v>1000</v>
      </c>
      <c r="G81" s="50">
        <f>G80</f>
        <v>1000</v>
      </c>
      <c r="H81" s="50">
        <f>H80</f>
        <v>2000</v>
      </c>
      <c r="I81" s="50">
        <f>I80</f>
        <v>0</v>
      </c>
      <c r="J81" s="100">
        <f>I81*100/H81</f>
        <v>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</row>
    <row r="82" spans="1:243" s="24" customFormat="1" ht="25.5">
      <c r="A82" s="68">
        <v>801</v>
      </c>
      <c r="B82" s="68">
        <v>80101</v>
      </c>
      <c r="C82" s="68">
        <v>6050</v>
      </c>
      <c r="D82" s="69" t="s">
        <v>19</v>
      </c>
      <c r="E82" s="37" t="s">
        <v>119</v>
      </c>
      <c r="F82" s="65">
        <v>965.61</v>
      </c>
      <c r="G82" s="65">
        <v>965.61</v>
      </c>
      <c r="H82" s="65">
        <v>1931.22</v>
      </c>
      <c r="I82" s="65">
        <v>0</v>
      </c>
      <c r="J82" s="96" t="s">
        <v>163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</row>
    <row r="83" spans="1:243" s="24" customFormat="1" ht="25.5">
      <c r="A83" s="68">
        <v>801</v>
      </c>
      <c r="B83" s="68">
        <v>80101</v>
      </c>
      <c r="C83" s="68">
        <v>6050</v>
      </c>
      <c r="D83" s="69" t="s">
        <v>23</v>
      </c>
      <c r="E83" s="37" t="s">
        <v>119</v>
      </c>
      <c r="F83" s="65">
        <v>1300</v>
      </c>
      <c r="G83" s="65">
        <v>1300</v>
      </c>
      <c r="H83" s="65">
        <v>2600</v>
      </c>
      <c r="I83" s="65">
        <v>0</v>
      </c>
      <c r="J83" s="96" t="s">
        <v>163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</row>
    <row r="84" spans="1:243" s="24" customFormat="1" ht="25.5">
      <c r="A84" s="68">
        <v>801</v>
      </c>
      <c r="B84" s="68">
        <v>80101</v>
      </c>
      <c r="C84" s="68">
        <v>6050</v>
      </c>
      <c r="D84" s="69" t="s">
        <v>24</v>
      </c>
      <c r="E84" s="37" t="s">
        <v>119</v>
      </c>
      <c r="F84" s="65">
        <v>681.33</v>
      </c>
      <c r="G84" s="65">
        <v>681.33</v>
      </c>
      <c r="H84" s="65">
        <v>1362.66</v>
      </c>
      <c r="I84" s="65">
        <v>0</v>
      </c>
      <c r="J84" s="96" t="s">
        <v>163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</row>
    <row r="85" spans="1:243" s="24" customFormat="1" ht="12.75">
      <c r="A85" s="68">
        <v>801</v>
      </c>
      <c r="B85" s="68">
        <v>80101</v>
      </c>
      <c r="C85" s="68">
        <v>6050</v>
      </c>
      <c r="D85" s="69" t="s">
        <v>25</v>
      </c>
      <c r="E85" s="37" t="s">
        <v>120</v>
      </c>
      <c r="F85" s="65">
        <v>5000</v>
      </c>
      <c r="G85" s="65">
        <v>5000</v>
      </c>
      <c r="H85" s="65">
        <v>10000</v>
      </c>
      <c r="I85" s="65">
        <v>0</v>
      </c>
      <c r="J85" s="96" t="s">
        <v>163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</row>
    <row r="86" spans="1:243" s="24" customFormat="1" ht="12.75">
      <c r="A86" s="68">
        <v>801</v>
      </c>
      <c r="B86" s="68">
        <v>80101</v>
      </c>
      <c r="C86" s="68">
        <v>6050</v>
      </c>
      <c r="D86" s="69" t="s">
        <v>11</v>
      </c>
      <c r="E86" s="37" t="s">
        <v>120</v>
      </c>
      <c r="F86" s="65">
        <v>5000</v>
      </c>
      <c r="G86" s="65">
        <v>5000</v>
      </c>
      <c r="H86" s="65">
        <v>10000</v>
      </c>
      <c r="I86" s="65">
        <v>0</v>
      </c>
      <c r="J86" s="96" t="s">
        <v>163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</row>
    <row r="87" spans="1:243" s="24" customFormat="1" ht="12.75">
      <c r="A87" s="68">
        <v>801</v>
      </c>
      <c r="B87" s="68">
        <v>80101</v>
      </c>
      <c r="C87" s="68">
        <v>6050</v>
      </c>
      <c r="D87" s="69" t="s">
        <v>26</v>
      </c>
      <c r="E87" s="37" t="s">
        <v>120</v>
      </c>
      <c r="F87" s="65">
        <v>5000</v>
      </c>
      <c r="G87" s="65">
        <v>5000</v>
      </c>
      <c r="H87" s="65">
        <v>10000</v>
      </c>
      <c r="I87" s="65">
        <v>0</v>
      </c>
      <c r="J87" s="96" t="s">
        <v>163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</row>
    <row r="88" spans="1:243" s="24" customFormat="1" ht="25.5">
      <c r="A88" s="68">
        <v>801</v>
      </c>
      <c r="B88" s="68">
        <v>80101</v>
      </c>
      <c r="C88" s="68">
        <v>6050</v>
      </c>
      <c r="D88" s="69" t="s">
        <v>97</v>
      </c>
      <c r="E88" s="37" t="s">
        <v>119</v>
      </c>
      <c r="F88" s="65">
        <v>750</v>
      </c>
      <c r="G88" s="65">
        <v>750</v>
      </c>
      <c r="H88" s="65">
        <v>1500</v>
      </c>
      <c r="I88" s="65">
        <v>0</v>
      </c>
      <c r="J88" s="96" t="s">
        <v>163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</row>
    <row r="89" spans="1:243" s="24" customFormat="1" ht="25.5">
      <c r="A89" s="68">
        <v>801</v>
      </c>
      <c r="B89" s="68">
        <v>80101</v>
      </c>
      <c r="C89" s="68">
        <v>6050</v>
      </c>
      <c r="D89" s="69" t="s">
        <v>28</v>
      </c>
      <c r="E89" s="37" t="s">
        <v>119</v>
      </c>
      <c r="F89" s="65">
        <v>1425.37</v>
      </c>
      <c r="G89" s="65">
        <v>1425.37</v>
      </c>
      <c r="H89" s="65">
        <v>2850.74</v>
      </c>
      <c r="I89" s="65">
        <v>0</v>
      </c>
      <c r="J89" s="96" t="s">
        <v>163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</row>
    <row r="90" spans="1:243" s="24" customFormat="1" ht="12.75">
      <c r="A90" s="68">
        <v>801</v>
      </c>
      <c r="B90" s="68">
        <v>80101</v>
      </c>
      <c r="C90" s="68">
        <v>6050</v>
      </c>
      <c r="D90" s="69" t="s">
        <v>30</v>
      </c>
      <c r="E90" s="37" t="s">
        <v>145</v>
      </c>
      <c r="F90" s="65">
        <v>5000</v>
      </c>
      <c r="G90" s="65">
        <v>5000</v>
      </c>
      <c r="H90" s="65">
        <v>10000</v>
      </c>
      <c r="I90" s="65">
        <v>0</v>
      </c>
      <c r="J90" s="96" t="s">
        <v>163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</row>
    <row r="91" spans="1:243" s="24" customFormat="1" ht="12.75">
      <c r="A91" s="68">
        <v>801</v>
      </c>
      <c r="B91" s="68">
        <v>80101</v>
      </c>
      <c r="C91" s="68">
        <v>6050</v>
      </c>
      <c r="D91" s="69" t="s">
        <v>15</v>
      </c>
      <c r="E91" s="37" t="s">
        <v>145</v>
      </c>
      <c r="F91" s="65">
        <v>5000</v>
      </c>
      <c r="G91" s="65">
        <v>5000</v>
      </c>
      <c r="H91" s="65">
        <v>10000</v>
      </c>
      <c r="I91" s="65">
        <v>0</v>
      </c>
      <c r="J91" s="96" t="s">
        <v>163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</row>
    <row r="92" spans="1:243" s="24" customFormat="1" ht="25.5">
      <c r="A92" s="68" t="s">
        <v>78</v>
      </c>
      <c r="B92" s="68" t="s">
        <v>79</v>
      </c>
      <c r="C92" s="68">
        <v>6050</v>
      </c>
      <c r="D92" s="69" t="s">
        <v>31</v>
      </c>
      <c r="E92" s="37" t="s">
        <v>119</v>
      </c>
      <c r="F92" s="65">
        <v>5500</v>
      </c>
      <c r="G92" s="65">
        <v>5500</v>
      </c>
      <c r="H92" s="65">
        <v>11000</v>
      </c>
      <c r="I92" s="65">
        <v>11000</v>
      </c>
      <c r="J92" s="96">
        <f>I92*100/H92</f>
        <v>100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</row>
    <row r="93" spans="1:243" s="24" customFormat="1" ht="25.5">
      <c r="A93" s="68" t="s">
        <v>78</v>
      </c>
      <c r="B93" s="68" t="s">
        <v>79</v>
      </c>
      <c r="C93" s="68">
        <v>6050</v>
      </c>
      <c r="D93" s="69" t="s">
        <v>32</v>
      </c>
      <c r="E93" s="37" t="s">
        <v>119</v>
      </c>
      <c r="F93" s="65">
        <v>3000</v>
      </c>
      <c r="G93" s="65">
        <v>3000</v>
      </c>
      <c r="H93" s="65">
        <v>6000</v>
      </c>
      <c r="I93" s="65">
        <v>0</v>
      </c>
      <c r="J93" s="96" t="s">
        <v>163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</row>
    <row r="94" spans="1:243" s="24" customFormat="1" ht="12.75">
      <c r="A94" s="57">
        <v>801</v>
      </c>
      <c r="B94" s="57">
        <v>80101</v>
      </c>
      <c r="C94" s="57">
        <v>6050</v>
      </c>
      <c r="D94" s="57" t="s">
        <v>40</v>
      </c>
      <c r="E94" s="73"/>
      <c r="F94" s="74">
        <f>SUM(F82:F93)</f>
        <v>38622.31</v>
      </c>
      <c r="G94" s="74">
        <f>SUM(G82:G93)</f>
        <v>38622.31</v>
      </c>
      <c r="H94" s="74">
        <f>SUM(H82:H93)</f>
        <v>77244.62</v>
      </c>
      <c r="I94" s="74">
        <f>SUM(I82:I93)</f>
        <v>11000</v>
      </c>
      <c r="J94" s="100">
        <f>I94*100/H94</f>
        <v>14.240473964400369</v>
      </c>
      <c r="K94" s="80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</row>
    <row r="95" spans="1:243" s="24" customFormat="1" ht="12.75">
      <c r="A95" s="68">
        <v>801</v>
      </c>
      <c r="B95" s="68">
        <v>80104</v>
      </c>
      <c r="C95" s="68">
        <v>4240</v>
      </c>
      <c r="D95" s="69" t="s">
        <v>137</v>
      </c>
      <c r="E95" s="37" t="s">
        <v>121</v>
      </c>
      <c r="F95" s="65">
        <v>1500</v>
      </c>
      <c r="G95" s="65">
        <v>1500</v>
      </c>
      <c r="H95" s="65">
        <v>3000</v>
      </c>
      <c r="I95" s="65">
        <v>3000</v>
      </c>
      <c r="J95" s="96">
        <f>I95*100/H95</f>
        <v>100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</row>
    <row r="96" spans="1:243" s="24" customFormat="1" ht="12.75">
      <c r="A96" s="57">
        <v>801</v>
      </c>
      <c r="B96" s="57">
        <v>80104</v>
      </c>
      <c r="C96" s="57">
        <v>4240</v>
      </c>
      <c r="D96" s="57" t="s">
        <v>40</v>
      </c>
      <c r="E96" s="75"/>
      <c r="F96" s="74">
        <f>F95</f>
        <v>1500</v>
      </c>
      <c r="G96" s="74">
        <f>G95</f>
        <v>1500</v>
      </c>
      <c r="H96" s="74">
        <f>H95</f>
        <v>3000</v>
      </c>
      <c r="I96" s="74">
        <f>I95</f>
        <v>3000</v>
      </c>
      <c r="J96" s="100">
        <f>I96*100/H96</f>
        <v>100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</row>
    <row r="97" spans="1:243" s="26" customFormat="1" ht="16.5">
      <c r="A97" s="61">
        <v>801</v>
      </c>
      <c r="B97" s="108" t="s">
        <v>40</v>
      </c>
      <c r="C97" s="108"/>
      <c r="D97" s="61"/>
      <c r="E97" s="72"/>
      <c r="F97" s="48">
        <f>F79+F81+F94+F96</f>
        <v>45614.909999999996</v>
      </c>
      <c r="G97" s="48">
        <f>G79+G81+G94+G96</f>
        <v>45614.909999999996</v>
      </c>
      <c r="H97" s="48">
        <f>H79+H81+H94+H96</f>
        <v>91229.81999999999</v>
      </c>
      <c r="I97" s="48">
        <f>I79+I81+I94+I96</f>
        <v>22985.2</v>
      </c>
      <c r="J97" s="101">
        <f>I97*100/H97</f>
        <v>25.194832128354523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  <row r="98" spans="1:243" s="26" customFormat="1" ht="14.25">
      <c r="A98" s="88">
        <v>900</v>
      </c>
      <c r="B98" s="88">
        <v>90015</v>
      </c>
      <c r="C98" s="88">
        <v>4210</v>
      </c>
      <c r="D98" s="107" t="s">
        <v>32</v>
      </c>
      <c r="E98" s="89" t="s">
        <v>160</v>
      </c>
      <c r="F98" s="85">
        <v>701.7</v>
      </c>
      <c r="G98" s="85">
        <v>701.7</v>
      </c>
      <c r="H98" s="85">
        <f>F98+G98</f>
        <v>1403.4</v>
      </c>
      <c r="I98" s="85">
        <v>0</v>
      </c>
      <c r="J98" s="97" t="s">
        <v>163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</row>
    <row r="99" spans="1:243" s="26" customFormat="1" ht="14.25">
      <c r="A99" s="90">
        <v>900</v>
      </c>
      <c r="B99" s="90">
        <v>90015</v>
      </c>
      <c r="C99" s="90">
        <v>4210</v>
      </c>
      <c r="D99" s="90" t="s">
        <v>40</v>
      </c>
      <c r="E99" s="91"/>
      <c r="F99" s="92">
        <f>F98</f>
        <v>701.7</v>
      </c>
      <c r="G99" s="92">
        <f>G98</f>
        <v>701.7</v>
      </c>
      <c r="H99" s="92">
        <f>H98</f>
        <v>1403.4</v>
      </c>
      <c r="I99" s="92">
        <f>I98</f>
        <v>0</v>
      </c>
      <c r="J99" s="102">
        <f>I99*100/H99</f>
        <v>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</row>
    <row r="100" spans="1:243" s="1" customFormat="1" ht="14.25" customHeight="1">
      <c r="A100" s="10">
        <v>900</v>
      </c>
      <c r="B100" s="10">
        <v>90015</v>
      </c>
      <c r="C100" s="10">
        <v>6050</v>
      </c>
      <c r="D100" s="11" t="s">
        <v>9</v>
      </c>
      <c r="E100" s="35" t="s">
        <v>122</v>
      </c>
      <c r="F100" s="41">
        <v>5000</v>
      </c>
      <c r="G100" s="41">
        <v>5000</v>
      </c>
      <c r="H100" s="41">
        <v>10000</v>
      </c>
      <c r="I100" s="41">
        <v>0</v>
      </c>
      <c r="J100" s="96" t="s">
        <v>163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43" s="1" customFormat="1" ht="14.25" customHeight="1">
      <c r="A101" s="10">
        <v>900</v>
      </c>
      <c r="B101" s="10">
        <v>90015</v>
      </c>
      <c r="C101" s="10">
        <v>6050</v>
      </c>
      <c r="D101" s="11" t="s">
        <v>11</v>
      </c>
      <c r="E101" s="35" t="s">
        <v>61</v>
      </c>
      <c r="F101" s="41">
        <v>6000</v>
      </c>
      <c r="G101" s="41">
        <v>6000</v>
      </c>
      <c r="H101" s="41">
        <v>12000</v>
      </c>
      <c r="I101" s="41">
        <v>0</v>
      </c>
      <c r="J101" s="96" t="s">
        <v>163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43" s="1" customFormat="1" ht="25.5" customHeight="1">
      <c r="A102" s="10">
        <v>900</v>
      </c>
      <c r="B102" s="10">
        <v>90015</v>
      </c>
      <c r="C102" s="10">
        <v>6050</v>
      </c>
      <c r="D102" s="11" t="s">
        <v>97</v>
      </c>
      <c r="E102" s="35" t="s">
        <v>123</v>
      </c>
      <c r="F102" s="41">
        <v>5000</v>
      </c>
      <c r="G102" s="41">
        <v>5000</v>
      </c>
      <c r="H102" s="41">
        <v>10000</v>
      </c>
      <c r="I102" s="41">
        <v>0</v>
      </c>
      <c r="J102" s="96" t="s">
        <v>163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43" s="1" customFormat="1" ht="14.25" customHeight="1">
      <c r="A103" s="10" t="s">
        <v>69</v>
      </c>
      <c r="B103" s="10" t="s">
        <v>70</v>
      </c>
      <c r="C103" s="10">
        <v>6050</v>
      </c>
      <c r="D103" s="11" t="s">
        <v>14</v>
      </c>
      <c r="E103" s="35" t="s">
        <v>124</v>
      </c>
      <c r="F103" s="41">
        <v>10000</v>
      </c>
      <c r="G103" s="41">
        <v>10000</v>
      </c>
      <c r="H103" s="41">
        <v>20000</v>
      </c>
      <c r="I103" s="41">
        <v>19969.69</v>
      </c>
      <c r="J103" s="96">
        <f>I103*100/H103</f>
        <v>99.84844999999999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43" s="1" customFormat="1" ht="25.5" customHeight="1">
      <c r="A104" s="10">
        <v>900</v>
      </c>
      <c r="B104" s="10">
        <v>90015</v>
      </c>
      <c r="C104" s="10">
        <v>6050</v>
      </c>
      <c r="D104" s="11" t="s">
        <v>15</v>
      </c>
      <c r="E104" s="35" t="s">
        <v>125</v>
      </c>
      <c r="F104" s="41">
        <v>5000</v>
      </c>
      <c r="G104" s="41">
        <v>5000</v>
      </c>
      <c r="H104" s="41">
        <v>10000</v>
      </c>
      <c r="I104" s="41">
        <v>0</v>
      </c>
      <c r="J104" s="96" t="s">
        <v>163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43" s="1" customFormat="1" ht="25.5">
      <c r="A105" s="82">
        <v>900</v>
      </c>
      <c r="B105" s="82">
        <v>90015</v>
      </c>
      <c r="C105" s="82">
        <v>6050</v>
      </c>
      <c r="D105" s="83" t="s">
        <v>17</v>
      </c>
      <c r="E105" s="84" t="s">
        <v>157</v>
      </c>
      <c r="F105" s="85">
        <v>8000</v>
      </c>
      <c r="G105" s="85">
        <v>8000</v>
      </c>
      <c r="H105" s="85">
        <v>16000</v>
      </c>
      <c r="I105" s="85">
        <v>0</v>
      </c>
      <c r="J105" s="97" t="s">
        <v>163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s="1" customFormat="1" ht="25.5">
      <c r="A106" s="10">
        <v>900</v>
      </c>
      <c r="B106" s="10">
        <v>90015</v>
      </c>
      <c r="C106" s="10">
        <v>6050</v>
      </c>
      <c r="D106" s="11" t="s">
        <v>135</v>
      </c>
      <c r="E106" s="35" t="s">
        <v>126</v>
      </c>
      <c r="F106" s="41">
        <v>2678.29</v>
      </c>
      <c r="G106" s="41">
        <v>2678.29</v>
      </c>
      <c r="H106" s="41">
        <v>5356.58</v>
      </c>
      <c r="I106" s="41">
        <v>0</v>
      </c>
      <c r="J106" s="96" t="s">
        <v>163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s="1" customFormat="1" ht="14.25" customHeight="1">
      <c r="A107" s="10">
        <v>900</v>
      </c>
      <c r="B107" s="10">
        <v>90015</v>
      </c>
      <c r="C107" s="10">
        <v>6050</v>
      </c>
      <c r="D107" s="11" t="s">
        <v>18</v>
      </c>
      <c r="E107" s="35" t="s">
        <v>127</v>
      </c>
      <c r="F107" s="41">
        <v>5000</v>
      </c>
      <c r="G107" s="41">
        <v>5000</v>
      </c>
      <c r="H107" s="41">
        <v>10000</v>
      </c>
      <c r="I107" s="41">
        <v>0</v>
      </c>
      <c r="J107" s="96" t="s">
        <v>163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s="1" customFormat="1" ht="25.5">
      <c r="A108" s="10" t="s">
        <v>69</v>
      </c>
      <c r="B108" s="10" t="s">
        <v>70</v>
      </c>
      <c r="C108" s="10">
        <v>6050</v>
      </c>
      <c r="D108" s="11" t="s">
        <v>134</v>
      </c>
      <c r="E108" s="35" t="s">
        <v>128</v>
      </c>
      <c r="F108" s="41">
        <v>4000</v>
      </c>
      <c r="G108" s="41">
        <v>4000</v>
      </c>
      <c r="H108" s="41">
        <v>8000</v>
      </c>
      <c r="I108" s="41">
        <v>0</v>
      </c>
      <c r="J108" s="96" t="s">
        <v>163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s="29" customFormat="1" ht="18" customHeight="1">
      <c r="A109" s="27">
        <v>900</v>
      </c>
      <c r="B109" s="27">
        <v>90015</v>
      </c>
      <c r="C109" s="27">
        <v>6050</v>
      </c>
      <c r="D109" s="27" t="s">
        <v>40</v>
      </c>
      <c r="E109" s="45"/>
      <c r="F109" s="49">
        <f>SUM(F100:F108)</f>
        <v>50678.29</v>
      </c>
      <c r="G109" s="49">
        <f>SUM(G100:G108)</f>
        <v>50678.29</v>
      </c>
      <c r="H109" s="49">
        <f>SUM(H100:H108)</f>
        <v>101356.58</v>
      </c>
      <c r="I109" s="49">
        <f>SUM(I100:I108)</f>
        <v>19969.69</v>
      </c>
      <c r="J109" s="103">
        <f>I109*100/H109</f>
        <v>19.702411032416443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</row>
    <row r="110" spans="1:243" s="29" customFormat="1" ht="18" customHeight="1">
      <c r="A110" s="76">
        <v>900</v>
      </c>
      <c r="B110" s="76">
        <v>90095</v>
      </c>
      <c r="C110" s="76">
        <v>4210</v>
      </c>
      <c r="D110" s="78" t="s">
        <v>9</v>
      </c>
      <c r="E110" s="37" t="s">
        <v>46</v>
      </c>
      <c r="F110" s="77">
        <v>500</v>
      </c>
      <c r="G110" s="77">
        <v>500</v>
      </c>
      <c r="H110" s="77">
        <v>1000</v>
      </c>
      <c r="I110" s="77">
        <v>0</v>
      </c>
      <c r="J110" s="104" t="s">
        <v>163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</row>
    <row r="111" spans="1:243" s="1" customFormat="1" ht="15" customHeight="1">
      <c r="A111" s="10">
        <v>900</v>
      </c>
      <c r="B111" s="10">
        <v>90095</v>
      </c>
      <c r="C111" s="10">
        <v>4210</v>
      </c>
      <c r="D111" s="11" t="s">
        <v>25</v>
      </c>
      <c r="E111" s="35" t="s">
        <v>57</v>
      </c>
      <c r="F111" s="41">
        <v>7500</v>
      </c>
      <c r="G111" s="41">
        <v>7500</v>
      </c>
      <c r="H111" s="41">
        <v>15000</v>
      </c>
      <c r="I111" s="41">
        <v>0</v>
      </c>
      <c r="J111" s="96" t="s">
        <v>163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s="1" customFormat="1" ht="15" customHeight="1">
      <c r="A112" s="10" t="s">
        <v>69</v>
      </c>
      <c r="B112" s="10" t="s">
        <v>71</v>
      </c>
      <c r="C112" s="10">
        <v>4210</v>
      </c>
      <c r="D112" s="11" t="s">
        <v>14</v>
      </c>
      <c r="E112" s="35" t="s">
        <v>72</v>
      </c>
      <c r="F112" s="41">
        <v>2500</v>
      </c>
      <c r="G112" s="41">
        <v>2500</v>
      </c>
      <c r="H112" s="41">
        <v>5000</v>
      </c>
      <c r="I112" s="41">
        <v>0</v>
      </c>
      <c r="J112" s="96" t="s">
        <v>163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s="1" customFormat="1" ht="15" customHeight="1">
      <c r="A113" s="82">
        <v>900</v>
      </c>
      <c r="B113" s="82">
        <v>90095</v>
      </c>
      <c r="C113" s="82">
        <v>4210</v>
      </c>
      <c r="D113" s="83" t="s">
        <v>133</v>
      </c>
      <c r="E113" s="84" t="s">
        <v>154</v>
      </c>
      <c r="F113" s="85">
        <v>0</v>
      </c>
      <c r="G113" s="85">
        <v>1000</v>
      </c>
      <c r="H113" s="85">
        <v>1000</v>
      </c>
      <c r="I113" s="85">
        <v>0</v>
      </c>
      <c r="J113" s="97" t="s">
        <v>163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s="29" customFormat="1" ht="16.5" customHeight="1">
      <c r="A114" s="27">
        <v>900</v>
      </c>
      <c r="B114" s="27">
        <v>90095</v>
      </c>
      <c r="C114" s="27">
        <v>4210</v>
      </c>
      <c r="D114" s="27" t="s">
        <v>40</v>
      </c>
      <c r="E114" s="45"/>
      <c r="F114" s="49">
        <f>SUM(F110:F113)</f>
        <v>10500</v>
      </c>
      <c r="G114" s="49">
        <f>SUM(G110:G113)</f>
        <v>11500</v>
      </c>
      <c r="H114" s="49">
        <f>SUM(H110:H113)</f>
        <v>22000</v>
      </c>
      <c r="I114" s="49">
        <f>SUM(I110:I113)</f>
        <v>0</v>
      </c>
      <c r="J114" s="103">
        <f>I114*100/H114</f>
        <v>0</v>
      </c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</row>
    <row r="115" spans="1:243" s="29" customFormat="1" ht="16.5" customHeight="1">
      <c r="A115" s="76">
        <v>900</v>
      </c>
      <c r="B115" s="76">
        <v>90095</v>
      </c>
      <c r="C115" s="76">
        <v>4300</v>
      </c>
      <c r="D115" s="78" t="s">
        <v>9</v>
      </c>
      <c r="E115" s="37" t="s">
        <v>47</v>
      </c>
      <c r="F115" s="77">
        <v>0</v>
      </c>
      <c r="G115" s="77">
        <v>0</v>
      </c>
      <c r="H115" s="77">
        <v>0</v>
      </c>
      <c r="I115" s="77">
        <v>0</v>
      </c>
      <c r="J115" s="104" t="s">
        <v>163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</row>
    <row r="116" spans="1:243" s="29" customFormat="1" ht="16.5" customHeight="1">
      <c r="A116" s="76">
        <v>900</v>
      </c>
      <c r="B116" s="76">
        <v>90095</v>
      </c>
      <c r="C116" s="76">
        <v>4300</v>
      </c>
      <c r="D116" s="78" t="s">
        <v>25</v>
      </c>
      <c r="E116" s="37" t="s">
        <v>59</v>
      </c>
      <c r="F116" s="77">
        <v>0</v>
      </c>
      <c r="G116" s="77">
        <v>0</v>
      </c>
      <c r="H116" s="77">
        <v>0</v>
      </c>
      <c r="I116" s="77">
        <v>0</v>
      </c>
      <c r="J116" s="104" t="s">
        <v>163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</row>
    <row r="117" spans="1:243" s="29" customFormat="1" ht="16.5" customHeight="1">
      <c r="A117" s="27">
        <v>900</v>
      </c>
      <c r="B117" s="27">
        <v>90095</v>
      </c>
      <c r="C117" s="27">
        <v>4300</v>
      </c>
      <c r="D117" s="27" t="s">
        <v>40</v>
      </c>
      <c r="E117" s="45"/>
      <c r="F117" s="49">
        <f>F115+F116</f>
        <v>0</v>
      </c>
      <c r="G117" s="49">
        <f>G115+G116</f>
        <v>0</v>
      </c>
      <c r="H117" s="49">
        <f>H115+H116</f>
        <v>0</v>
      </c>
      <c r="I117" s="49">
        <v>0</v>
      </c>
      <c r="J117" s="103" t="s">
        <v>163</v>
      </c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</row>
    <row r="118" spans="1:243" s="1" customFormat="1" ht="25.5">
      <c r="A118" s="82">
        <v>900</v>
      </c>
      <c r="B118" s="82">
        <v>90095</v>
      </c>
      <c r="C118" s="82">
        <v>6050</v>
      </c>
      <c r="D118" s="86" t="s">
        <v>133</v>
      </c>
      <c r="E118" s="84" t="s">
        <v>129</v>
      </c>
      <c r="F118" s="85">
        <v>15901.39</v>
      </c>
      <c r="G118" s="85">
        <v>14901.39</v>
      </c>
      <c r="H118" s="85">
        <f>F118+G118</f>
        <v>30802.78</v>
      </c>
      <c r="I118" s="85">
        <v>0</v>
      </c>
      <c r="J118" s="97" t="s">
        <v>163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s="1" customFormat="1" ht="12.75" customHeight="1">
      <c r="A119" s="14">
        <v>900</v>
      </c>
      <c r="B119" s="14">
        <v>90095</v>
      </c>
      <c r="C119" s="14">
        <v>6050</v>
      </c>
      <c r="D119" s="70" t="s">
        <v>40</v>
      </c>
      <c r="E119" s="79"/>
      <c r="F119" s="50">
        <f>F118</f>
        <v>15901.39</v>
      </c>
      <c r="G119" s="50">
        <f>G118</f>
        <v>14901.39</v>
      </c>
      <c r="H119" s="50">
        <f>H118</f>
        <v>30802.78</v>
      </c>
      <c r="I119" s="50">
        <f>I118</f>
        <v>0</v>
      </c>
      <c r="J119" s="100">
        <f>I119*100/H119</f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1" customFormat="1" ht="12.75">
      <c r="A120" s="10">
        <v>900</v>
      </c>
      <c r="B120" s="10">
        <v>90095</v>
      </c>
      <c r="C120" s="10">
        <v>6060</v>
      </c>
      <c r="D120" s="11" t="s">
        <v>20</v>
      </c>
      <c r="E120" s="35" t="s">
        <v>44</v>
      </c>
      <c r="F120" s="41">
        <v>11529.49</v>
      </c>
      <c r="G120" s="41">
        <v>11529.49</v>
      </c>
      <c r="H120" s="41">
        <v>23058.98</v>
      </c>
      <c r="I120" s="41">
        <v>0</v>
      </c>
      <c r="J120" s="96" t="s">
        <v>163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s="17" customFormat="1" ht="12.75">
      <c r="A121" s="30">
        <v>900</v>
      </c>
      <c r="B121" s="14">
        <v>90095</v>
      </c>
      <c r="C121" s="14">
        <v>6060</v>
      </c>
      <c r="D121" s="14" t="s">
        <v>40</v>
      </c>
      <c r="E121" s="44"/>
      <c r="F121" s="47">
        <f>F120</f>
        <v>11529.49</v>
      </c>
      <c r="G121" s="47">
        <f>G120</f>
        <v>11529.49</v>
      </c>
      <c r="H121" s="47">
        <f>H120</f>
        <v>23058.98</v>
      </c>
      <c r="I121" s="47">
        <f>I120</f>
        <v>0</v>
      </c>
      <c r="J121" s="105">
        <f>I121*100/H121</f>
        <v>0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</row>
    <row r="122" spans="1:243" s="17" customFormat="1" ht="16.5">
      <c r="A122" s="40">
        <v>900</v>
      </c>
      <c r="B122" s="108" t="s">
        <v>40</v>
      </c>
      <c r="C122" s="108"/>
      <c r="D122" s="61"/>
      <c r="E122" s="62"/>
      <c r="F122" s="48">
        <f>F99+F109+F114+F117+F119+F121</f>
        <v>89310.87000000001</v>
      </c>
      <c r="G122" s="48">
        <f>G99+G109+G114+G117+G119+G121</f>
        <v>89310.87000000001</v>
      </c>
      <c r="H122" s="48">
        <f>H99+H109+H114+H117+H119+H121</f>
        <v>178621.74000000002</v>
      </c>
      <c r="I122" s="48">
        <f>I99+I109+I114+I117+I119+I121</f>
        <v>19969.69</v>
      </c>
      <c r="J122" s="101">
        <f>I122*100/H122</f>
        <v>11.179876536864995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</row>
    <row r="123" spans="1:243" s="1" customFormat="1" ht="12.75">
      <c r="A123" s="10">
        <v>921</v>
      </c>
      <c r="B123" s="10">
        <v>92109</v>
      </c>
      <c r="C123" s="10">
        <v>4210</v>
      </c>
      <c r="D123" s="11" t="s">
        <v>13</v>
      </c>
      <c r="E123" s="35" t="s">
        <v>68</v>
      </c>
      <c r="F123" s="41">
        <v>5187.19</v>
      </c>
      <c r="G123" s="41">
        <v>5187.19</v>
      </c>
      <c r="H123" s="41">
        <v>10374.38</v>
      </c>
      <c r="I123" s="41">
        <v>2853.84</v>
      </c>
      <c r="J123" s="96">
        <f>I123*100/H123</f>
        <v>27.508535449829292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243" s="1" customFormat="1" ht="12.75">
      <c r="A124" s="10">
        <v>921</v>
      </c>
      <c r="B124" s="10">
        <v>92109</v>
      </c>
      <c r="C124" s="10">
        <v>4210</v>
      </c>
      <c r="D124" s="11" t="s">
        <v>15</v>
      </c>
      <c r="E124" s="35" t="s">
        <v>95</v>
      </c>
      <c r="F124" s="41">
        <v>7000</v>
      </c>
      <c r="G124" s="41">
        <v>7000</v>
      </c>
      <c r="H124" s="41">
        <v>14000</v>
      </c>
      <c r="I124" s="41">
        <v>9240.32</v>
      </c>
      <c r="J124" s="96">
        <f>I124*100/H124</f>
        <v>66.00228571428572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1:243" s="1" customFormat="1" ht="12.75">
      <c r="A125" s="82" t="s">
        <v>80</v>
      </c>
      <c r="B125" s="82" t="s">
        <v>81</v>
      </c>
      <c r="C125" s="82">
        <v>4210</v>
      </c>
      <c r="D125" s="83" t="s">
        <v>31</v>
      </c>
      <c r="E125" s="84" t="s">
        <v>82</v>
      </c>
      <c r="F125" s="85">
        <v>0</v>
      </c>
      <c r="G125" s="85">
        <v>0</v>
      </c>
      <c r="H125" s="85">
        <v>0</v>
      </c>
      <c r="I125" s="85">
        <v>0</v>
      </c>
      <c r="J125" s="97" t="s">
        <v>163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1:243" s="1" customFormat="1" ht="12.75">
      <c r="A126" s="82">
        <v>921</v>
      </c>
      <c r="B126" s="82">
        <v>92109</v>
      </c>
      <c r="C126" s="82">
        <v>4210</v>
      </c>
      <c r="D126" s="83" t="s">
        <v>32</v>
      </c>
      <c r="E126" s="84" t="s">
        <v>83</v>
      </c>
      <c r="F126" s="85">
        <v>0</v>
      </c>
      <c r="G126" s="85">
        <v>0</v>
      </c>
      <c r="H126" s="85">
        <v>0</v>
      </c>
      <c r="I126" s="85">
        <v>0</v>
      </c>
      <c r="J126" s="97" t="s">
        <v>163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s="1" customFormat="1" ht="12.75">
      <c r="A127" s="10">
        <v>921</v>
      </c>
      <c r="B127" s="10">
        <v>92109</v>
      </c>
      <c r="C127" s="10">
        <v>4210</v>
      </c>
      <c r="D127" s="11" t="s">
        <v>17</v>
      </c>
      <c r="E127" s="35" t="s">
        <v>86</v>
      </c>
      <c r="F127" s="41">
        <v>1755.28</v>
      </c>
      <c r="G127" s="41">
        <v>1755.28</v>
      </c>
      <c r="H127" s="41">
        <v>3510.56</v>
      </c>
      <c r="I127" s="41">
        <v>0</v>
      </c>
      <c r="J127" s="96" t="s">
        <v>163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43" s="1" customFormat="1" ht="12.75">
      <c r="A128" s="82">
        <v>921</v>
      </c>
      <c r="B128" s="82">
        <v>92109</v>
      </c>
      <c r="C128" s="82">
        <v>4210</v>
      </c>
      <c r="D128" s="83" t="s">
        <v>18</v>
      </c>
      <c r="E128" s="84" t="s">
        <v>153</v>
      </c>
      <c r="F128" s="85">
        <v>0</v>
      </c>
      <c r="G128" s="85">
        <v>2800</v>
      </c>
      <c r="H128" s="85">
        <v>2800</v>
      </c>
      <c r="I128" s="85">
        <v>0</v>
      </c>
      <c r="J128" s="97" t="s">
        <v>163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1:243" s="29" customFormat="1" ht="14.25" customHeight="1">
      <c r="A129" s="27">
        <v>921</v>
      </c>
      <c r="B129" s="27">
        <v>92109</v>
      </c>
      <c r="C129" s="27">
        <v>4210</v>
      </c>
      <c r="D129" s="27" t="s">
        <v>40</v>
      </c>
      <c r="E129" s="45"/>
      <c r="F129" s="49">
        <f>SUM(F123:F128)</f>
        <v>13942.47</v>
      </c>
      <c r="G129" s="49">
        <f>SUM(G123:G128)</f>
        <v>16742.47</v>
      </c>
      <c r="H129" s="49">
        <f>SUM(H123:H128)</f>
        <v>30684.94</v>
      </c>
      <c r="I129" s="49">
        <f>SUM(I123:I128)</f>
        <v>12094.16</v>
      </c>
      <c r="J129" s="103">
        <f>I129*100/H129</f>
        <v>39.41399266219846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</row>
    <row r="130" spans="1:243" s="1" customFormat="1" ht="14.25" customHeight="1">
      <c r="A130" s="10">
        <v>921</v>
      </c>
      <c r="B130" s="10">
        <v>92109</v>
      </c>
      <c r="C130" s="10">
        <v>4270</v>
      </c>
      <c r="D130" s="11" t="s">
        <v>20</v>
      </c>
      <c r="E130" s="35" t="s">
        <v>146</v>
      </c>
      <c r="F130" s="41">
        <v>3500</v>
      </c>
      <c r="G130" s="41">
        <v>3500</v>
      </c>
      <c r="H130" s="41">
        <v>7000</v>
      </c>
      <c r="I130" s="41">
        <v>0</v>
      </c>
      <c r="J130" s="96" t="s">
        <v>163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1:243" s="1" customFormat="1" ht="14.25" customHeight="1">
      <c r="A131" s="10">
        <v>921</v>
      </c>
      <c r="B131" s="10">
        <v>92109</v>
      </c>
      <c r="C131" s="10">
        <v>4270</v>
      </c>
      <c r="D131" s="11" t="s">
        <v>27</v>
      </c>
      <c r="E131" s="35" t="s">
        <v>147</v>
      </c>
      <c r="F131" s="41">
        <v>13883.49</v>
      </c>
      <c r="G131" s="41">
        <v>13883.49</v>
      </c>
      <c r="H131" s="41">
        <v>27766.98</v>
      </c>
      <c r="I131" s="41">
        <v>27658.77</v>
      </c>
      <c r="J131" s="96">
        <f>I131*100/H131</f>
        <v>99.61029251290562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1:243" s="1" customFormat="1" ht="14.25" customHeight="1">
      <c r="A132" s="10">
        <v>921</v>
      </c>
      <c r="B132" s="10">
        <v>92109</v>
      </c>
      <c r="C132" s="10">
        <v>4270</v>
      </c>
      <c r="D132" s="11" t="s">
        <v>13</v>
      </c>
      <c r="E132" s="35" t="s">
        <v>130</v>
      </c>
      <c r="F132" s="41">
        <v>12000</v>
      </c>
      <c r="G132" s="41">
        <v>12000</v>
      </c>
      <c r="H132" s="41">
        <v>24000</v>
      </c>
      <c r="I132" s="41">
        <v>0</v>
      </c>
      <c r="J132" s="96" t="s">
        <v>163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1:243" s="1" customFormat="1" ht="14.25" customHeight="1">
      <c r="A133" s="10" t="s">
        <v>80</v>
      </c>
      <c r="B133" s="10" t="s">
        <v>81</v>
      </c>
      <c r="C133" s="10">
        <v>4270</v>
      </c>
      <c r="D133" s="11" t="s">
        <v>33</v>
      </c>
      <c r="E133" s="35" t="s">
        <v>148</v>
      </c>
      <c r="F133" s="41">
        <v>1500</v>
      </c>
      <c r="G133" s="41">
        <v>1500</v>
      </c>
      <c r="H133" s="41">
        <v>3000</v>
      </c>
      <c r="I133" s="41">
        <v>2999.99</v>
      </c>
      <c r="J133" s="96">
        <f>I133*100/H133</f>
        <v>99.99966666666667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1:243" s="1" customFormat="1" ht="14.25" customHeight="1">
      <c r="A134" s="10">
        <v>921</v>
      </c>
      <c r="B134" s="10">
        <v>92109</v>
      </c>
      <c r="C134" s="10">
        <v>4270</v>
      </c>
      <c r="D134" s="11" t="s">
        <v>16</v>
      </c>
      <c r="E134" s="35" t="s">
        <v>149</v>
      </c>
      <c r="F134" s="41">
        <v>1500</v>
      </c>
      <c r="G134" s="41">
        <v>1500</v>
      </c>
      <c r="H134" s="41">
        <v>3000</v>
      </c>
      <c r="I134" s="41">
        <v>3000</v>
      </c>
      <c r="J134" s="96">
        <f>I134*100/H134</f>
        <v>100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1:243" s="1" customFormat="1" ht="14.25" customHeight="1">
      <c r="A135" s="82">
        <v>921</v>
      </c>
      <c r="B135" s="82">
        <v>92109</v>
      </c>
      <c r="C135" s="82">
        <v>4270</v>
      </c>
      <c r="D135" s="83" t="s">
        <v>18</v>
      </c>
      <c r="E135" s="84" t="s">
        <v>91</v>
      </c>
      <c r="F135" s="85">
        <v>7500</v>
      </c>
      <c r="G135" s="85">
        <v>4700</v>
      </c>
      <c r="H135" s="85">
        <f>F135+G135</f>
        <v>12200</v>
      </c>
      <c r="I135" s="85">
        <v>12200</v>
      </c>
      <c r="J135" s="97">
        <f>I135*100/H135</f>
        <v>100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1:243" s="32" customFormat="1" ht="17.25" customHeight="1">
      <c r="A136" s="27">
        <v>921</v>
      </c>
      <c r="B136" s="27">
        <v>92109</v>
      </c>
      <c r="C136" s="27">
        <v>4270</v>
      </c>
      <c r="D136" s="27" t="s">
        <v>40</v>
      </c>
      <c r="E136" s="45"/>
      <c r="F136" s="49">
        <f>SUM(F130:F135)</f>
        <v>39883.49</v>
      </c>
      <c r="G136" s="49">
        <f>SUM(G130:G135)</f>
        <v>37083.49</v>
      </c>
      <c r="H136" s="49">
        <f>SUM(H130:H135)</f>
        <v>76966.98</v>
      </c>
      <c r="I136" s="49">
        <f>SUM(I130:I135)</f>
        <v>45858.76</v>
      </c>
      <c r="J136" s="103">
        <f>I136*100/H136</f>
        <v>59.582381951325104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</row>
    <row r="137" spans="1:243" s="1" customFormat="1" ht="12.75">
      <c r="A137" s="10">
        <v>921</v>
      </c>
      <c r="B137" s="10">
        <v>92109</v>
      </c>
      <c r="C137" s="10">
        <v>4300</v>
      </c>
      <c r="D137" s="11" t="s">
        <v>8</v>
      </c>
      <c r="E137" s="35" t="s">
        <v>42</v>
      </c>
      <c r="F137" s="41">
        <v>5000</v>
      </c>
      <c r="G137" s="41">
        <v>5000</v>
      </c>
      <c r="H137" s="41">
        <v>10000</v>
      </c>
      <c r="I137" s="41">
        <v>0</v>
      </c>
      <c r="J137" s="96" t="s">
        <v>163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s="1" customFormat="1" ht="12.75">
      <c r="A138" s="10">
        <v>921</v>
      </c>
      <c r="B138" s="10">
        <v>92109</v>
      </c>
      <c r="C138" s="10">
        <v>4300</v>
      </c>
      <c r="D138" s="11" t="s">
        <v>21</v>
      </c>
      <c r="E138" s="35" t="s">
        <v>49</v>
      </c>
      <c r="F138" s="41">
        <v>8087.28</v>
      </c>
      <c r="G138" s="41">
        <v>8087.28</v>
      </c>
      <c r="H138" s="41">
        <v>16174.56</v>
      </c>
      <c r="I138" s="41">
        <v>0</v>
      </c>
      <c r="J138" s="96" t="s">
        <v>163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243" s="1" customFormat="1" ht="25.5">
      <c r="A139" s="10">
        <v>921</v>
      </c>
      <c r="B139" s="10">
        <v>92109</v>
      </c>
      <c r="C139" s="10">
        <v>4300</v>
      </c>
      <c r="D139" s="11" t="s">
        <v>23</v>
      </c>
      <c r="E139" s="35" t="s">
        <v>151</v>
      </c>
      <c r="F139" s="41">
        <v>11035.99</v>
      </c>
      <c r="G139" s="41">
        <v>11035.99</v>
      </c>
      <c r="H139" s="41">
        <v>22071.98</v>
      </c>
      <c r="I139" s="41">
        <v>0</v>
      </c>
      <c r="J139" s="96" t="s">
        <v>163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1:243" s="1" customFormat="1" ht="12.75">
      <c r="A140" s="10">
        <v>921</v>
      </c>
      <c r="B140" s="10">
        <v>92109</v>
      </c>
      <c r="C140" s="10">
        <v>4300</v>
      </c>
      <c r="D140" s="11" t="s">
        <v>11</v>
      </c>
      <c r="E140" s="35" t="s">
        <v>62</v>
      </c>
      <c r="F140" s="41">
        <v>4000</v>
      </c>
      <c r="G140" s="41">
        <v>4000</v>
      </c>
      <c r="H140" s="41">
        <v>8000</v>
      </c>
      <c r="I140" s="41">
        <v>0</v>
      </c>
      <c r="J140" s="96" t="s">
        <v>163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1:243" s="1" customFormat="1" ht="25.5" customHeight="1">
      <c r="A141" s="10">
        <v>921</v>
      </c>
      <c r="B141" s="10">
        <v>92109</v>
      </c>
      <c r="C141" s="10">
        <v>4300</v>
      </c>
      <c r="D141" s="11" t="s">
        <v>15</v>
      </c>
      <c r="E141" s="81" t="s">
        <v>152</v>
      </c>
      <c r="F141" s="41">
        <v>5201.7</v>
      </c>
      <c r="G141" s="41">
        <v>5201.7</v>
      </c>
      <c r="H141" s="41">
        <v>10403.4</v>
      </c>
      <c r="I141" s="41">
        <v>0</v>
      </c>
      <c r="J141" s="96" t="s">
        <v>163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1:243" s="1" customFormat="1" ht="12.75">
      <c r="A142" s="10">
        <v>921</v>
      </c>
      <c r="B142" s="10" t="s">
        <v>81</v>
      </c>
      <c r="C142" s="10">
        <v>4300</v>
      </c>
      <c r="D142" s="11" t="s">
        <v>33</v>
      </c>
      <c r="E142" s="35" t="s">
        <v>150</v>
      </c>
      <c r="F142" s="41">
        <v>4000</v>
      </c>
      <c r="G142" s="41">
        <v>4000</v>
      </c>
      <c r="H142" s="41">
        <v>8000</v>
      </c>
      <c r="I142" s="41">
        <v>0</v>
      </c>
      <c r="J142" s="96" t="s">
        <v>163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1:243" s="32" customFormat="1" ht="17.25" customHeight="1">
      <c r="A143" s="27">
        <v>921</v>
      </c>
      <c r="B143" s="27">
        <v>92109</v>
      </c>
      <c r="C143" s="27">
        <v>4300</v>
      </c>
      <c r="D143" s="27" t="s">
        <v>40</v>
      </c>
      <c r="E143" s="45"/>
      <c r="F143" s="49">
        <f>SUM(F137:F142)</f>
        <v>37324.969999999994</v>
      </c>
      <c r="G143" s="49">
        <f>SUM(G137:G142)</f>
        <v>37324.969999999994</v>
      </c>
      <c r="H143" s="49">
        <f>SUM(H137:H142)</f>
        <v>74649.93999999999</v>
      </c>
      <c r="I143" s="49">
        <f>SUM(I137:I142)</f>
        <v>0</v>
      </c>
      <c r="J143" s="103">
        <f>I143*100/H143</f>
        <v>0</v>
      </c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</row>
    <row r="144" spans="1:243" s="1" customFormat="1" ht="15" customHeight="1">
      <c r="A144" s="10">
        <v>921</v>
      </c>
      <c r="B144" s="10">
        <v>92109</v>
      </c>
      <c r="C144" s="10">
        <v>6050</v>
      </c>
      <c r="D144" s="11" t="s">
        <v>15</v>
      </c>
      <c r="E144" s="36" t="s">
        <v>131</v>
      </c>
      <c r="F144" s="41">
        <v>15000</v>
      </c>
      <c r="G144" s="41">
        <v>15000</v>
      </c>
      <c r="H144" s="41">
        <v>30000</v>
      </c>
      <c r="I144" s="41">
        <v>30000</v>
      </c>
      <c r="J144" s="96">
        <f>I144*100/H144</f>
        <v>100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1:243" s="1" customFormat="1" ht="14.25" customHeight="1">
      <c r="A145" s="10">
        <v>921</v>
      </c>
      <c r="B145" s="10">
        <v>92109</v>
      </c>
      <c r="C145" s="10">
        <v>6050</v>
      </c>
      <c r="D145" s="11" t="s">
        <v>33</v>
      </c>
      <c r="E145" s="35" t="s">
        <v>132</v>
      </c>
      <c r="F145" s="41">
        <v>12500</v>
      </c>
      <c r="G145" s="41">
        <v>12500</v>
      </c>
      <c r="H145" s="41">
        <v>25000</v>
      </c>
      <c r="I145" s="41">
        <v>0</v>
      </c>
      <c r="J145" s="96" t="s">
        <v>163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1:243" s="1" customFormat="1" ht="14.25" customHeight="1">
      <c r="A146" s="82">
        <v>921</v>
      </c>
      <c r="B146" s="82">
        <v>92109</v>
      </c>
      <c r="C146" s="82">
        <v>6050</v>
      </c>
      <c r="D146" s="83" t="s">
        <v>17</v>
      </c>
      <c r="E146" s="84" t="s">
        <v>156</v>
      </c>
      <c r="F146" s="85">
        <v>27000</v>
      </c>
      <c r="G146" s="85">
        <v>27000</v>
      </c>
      <c r="H146" s="85">
        <f>F146+G146</f>
        <v>54000</v>
      </c>
      <c r="I146" s="85">
        <v>0</v>
      </c>
      <c r="J146" s="97" t="s">
        <v>163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1:243" s="33" customFormat="1" ht="12.75">
      <c r="A147" s="14">
        <v>921</v>
      </c>
      <c r="B147" s="14">
        <v>92109</v>
      </c>
      <c r="C147" s="14">
        <v>6050</v>
      </c>
      <c r="D147" s="14" t="s">
        <v>40</v>
      </c>
      <c r="E147" s="46"/>
      <c r="F147" s="50">
        <f>SUM(F144:F146)</f>
        <v>54500</v>
      </c>
      <c r="G147" s="50">
        <f>SUM(G144:G146)</f>
        <v>54500</v>
      </c>
      <c r="H147" s="50">
        <f>SUM(H144:H146)</f>
        <v>109000</v>
      </c>
      <c r="I147" s="50">
        <f>SUM(I144:I146)</f>
        <v>30000</v>
      </c>
      <c r="J147" s="100">
        <f aca="true" t="shared" si="1" ref="J147:J152">I147*100/H147</f>
        <v>27.522935779816514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</row>
    <row r="148" spans="1:243" s="29" customFormat="1" ht="16.5" customHeight="1">
      <c r="A148" s="76">
        <v>921</v>
      </c>
      <c r="B148" s="76">
        <v>92195</v>
      </c>
      <c r="C148" s="76">
        <v>4340</v>
      </c>
      <c r="D148" s="78" t="s">
        <v>9</v>
      </c>
      <c r="E148" s="37" t="s">
        <v>47</v>
      </c>
      <c r="F148" s="77">
        <v>11701.7</v>
      </c>
      <c r="G148" s="77">
        <v>11701.7</v>
      </c>
      <c r="H148" s="77">
        <v>23403.4</v>
      </c>
      <c r="I148" s="77">
        <v>23403.4</v>
      </c>
      <c r="J148" s="104">
        <f t="shared" si="1"/>
        <v>100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</row>
    <row r="149" spans="1:243" s="29" customFormat="1" ht="16.5" customHeight="1">
      <c r="A149" s="76">
        <v>921</v>
      </c>
      <c r="B149" s="76">
        <v>92195</v>
      </c>
      <c r="C149" s="76">
        <v>4340</v>
      </c>
      <c r="D149" s="78" t="s">
        <v>25</v>
      </c>
      <c r="E149" s="37" t="s">
        <v>59</v>
      </c>
      <c r="F149" s="77">
        <v>8201.7</v>
      </c>
      <c r="G149" s="77">
        <v>8201.7</v>
      </c>
      <c r="H149" s="77">
        <v>16403.4</v>
      </c>
      <c r="I149" s="77">
        <v>16403.4</v>
      </c>
      <c r="J149" s="104">
        <f t="shared" si="1"/>
        <v>100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</row>
    <row r="150" spans="1:243" s="29" customFormat="1" ht="16.5" customHeight="1">
      <c r="A150" s="27">
        <v>921</v>
      </c>
      <c r="B150" s="27">
        <v>92195</v>
      </c>
      <c r="C150" s="27">
        <v>4340</v>
      </c>
      <c r="D150" s="27" t="s">
        <v>40</v>
      </c>
      <c r="E150" s="45"/>
      <c r="F150" s="49">
        <f>F148+F149</f>
        <v>19903.4</v>
      </c>
      <c r="G150" s="49">
        <f>G148+G149</f>
        <v>19903.4</v>
      </c>
      <c r="H150" s="49">
        <f>H148+H149</f>
        <v>39806.8</v>
      </c>
      <c r="I150" s="49">
        <f>I148+I149</f>
        <v>39806.8</v>
      </c>
      <c r="J150" s="103">
        <f t="shared" si="1"/>
        <v>100</v>
      </c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</row>
    <row r="151" spans="1:243" s="34" customFormat="1" ht="16.5">
      <c r="A151" s="40">
        <v>921</v>
      </c>
      <c r="B151" s="108" t="s">
        <v>40</v>
      </c>
      <c r="C151" s="108"/>
      <c r="D151" s="61"/>
      <c r="E151" s="62"/>
      <c r="F151" s="48">
        <f>F129+F136+F143+F147+F150</f>
        <v>165554.33</v>
      </c>
      <c r="G151" s="48">
        <f>G129+G136+G143+G147+G150</f>
        <v>165554.33</v>
      </c>
      <c r="H151" s="48">
        <f>SUM(F151:G151)</f>
        <v>331108.66</v>
      </c>
      <c r="I151" s="48">
        <f>I129+I136+I143+I147+I150</f>
        <v>127759.72</v>
      </c>
      <c r="J151" s="101">
        <f t="shared" si="1"/>
        <v>38.58543597138173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</row>
    <row r="152" spans="1:10" ht="15.75">
      <c r="A152" s="115" t="s">
        <v>39</v>
      </c>
      <c r="B152" s="116"/>
      <c r="C152" s="116"/>
      <c r="D152" s="116"/>
      <c r="E152" s="116"/>
      <c r="F152" s="60">
        <f>F15+F63+F65+F73+F76+F97+F122+F151</f>
        <v>816607.72</v>
      </c>
      <c r="G152" s="60">
        <f>G15+G63+G65+G73+G76+G97+G122+G151</f>
        <v>816607.72</v>
      </c>
      <c r="H152" s="60">
        <v>1633215.44</v>
      </c>
      <c r="I152" s="60">
        <f>I15+I63+I65+I73+I76+I97+I122+I151</f>
        <v>199002.82</v>
      </c>
      <c r="J152" s="106">
        <f t="shared" si="1"/>
        <v>12.184725610970222</v>
      </c>
    </row>
    <row r="153" ht="12.75">
      <c r="A153" s="16"/>
    </row>
    <row r="155" spans="6:10" ht="16.5">
      <c r="F155" s="111" t="s">
        <v>168</v>
      </c>
      <c r="G155" s="111"/>
      <c r="H155" s="111"/>
      <c r="I155" s="93"/>
      <c r="J155" s="93"/>
    </row>
    <row r="156" ht="9" customHeight="1"/>
    <row r="157" spans="6:10" ht="16.5">
      <c r="F157" s="111" t="s">
        <v>169</v>
      </c>
      <c r="G157" s="111"/>
      <c r="H157" s="111"/>
      <c r="I157" s="93"/>
      <c r="J157" s="93"/>
    </row>
  </sheetData>
  <sheetProtection/>
  <mergeCells count="13">
    <mergeCell ref="A7:H7"/>
    <mergeCell ref="B63:C63"/>
    <mergeCell ref="B65:C65"/>
    <mergeCell ref="B76:C76"/>
    <mergeCell ref="B97:C97"/>
    <mergeCell ref="G2:H2"/>
    <mergeCell ref="F155:H155"/>
    <mergeCell ref="F157:H157"/>
    <mergeCell ref="B122:C122"/>
    <mergeCell ref="B73:C73"/>
    <mergeCell ref="B3:C3"/>
    <mergeCell ref="A152:E152"/>
    <mergeCell ref="B151:C151"/>
  </mergeCells>
  <printOptions/>
  <pageMargins left="0.25" right="0.25" top="0.75" bottom="0.75" header="0.3" footer="0.3"/>
  <pageSetup horizontalDpi="600" verticalDpi="600" orientation="landscape" paperSize="9" r:id="rId1"/>
  <headerFooter differentFirst="1"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A57"/>
  <sheetViews>
    <sheetView zoomScalePageLayoutView="0" workbookViewId="0" topLeftCell="A1">
      <selection activeCell="B32" sqref="B32"/>
    </sheetView>
  </sheetViews>
  <sheetFormatPr defaultColWidth="9.140625" defaultRowHeight="12.75"/>
  <sheetData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j_ladziak</cp:lastModifiedBy>
  <cp:lastPrinted>2018-08-29T06:21:55Z</cp:lastPrinted>
  <dcterms:created xsi:type="dcterms:W3CDTF">2014-10-23T11:29:44Z</dcterms:created>
  <dcterms:modified xsi:type="dcterms:W3CDTF">2018-08-29T06:22:19Z</dcterms:modified>
  <cp:category/>
  <cp:version/>
  <cp:contentType/>
  <cp:contentStatus/>
</cp:coreProperties>
</file>