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E560\Desktop\Documents\Wykonanie budżetu od 2016 r\Wykonanie budżetu za 2016 rok\"/>
    </mc:Choice>
  </mc:AlternateContent>
  <bookViews>
    <workbookView xWindow="0" yWindow="0" windowWidth="28800" windowHeight="12210"/>
  </bookViews>
  <sheets>
    <sheet name="Zał. Nr 2a Oświata" sheetId="1" r:id="rId1"/>
  </sheets>
  <definedNames>
    <definedName name="_xlnm.Print_Area" localSheetId="0">'Zał. Nr 2a Oświata'!$A$1:$G$125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1" l="1"/>
  <c r="E110" i="1"/>
  <c r="F110" i="1"/>
  <c r="E80" i="1"/>
  <c r="F122" i="1"/>
  <c r="E122" i="1"/>
  <c r="G121" i="1"/>
  <c r="G120" i="1"/>
  <c r="G119" i="1"/>
  <c r="G118" i="1"/>
  <c r="G117" i="1"/>
  <c r="G116" i="1"/>
  <c r="G115" i="1"/>
  <c r="G114" i="1"/>
  <c r="F113" i="1"/>
  <c r="E113" i="1"/>
  <c r="E112" i="1" s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F93" i="1"/>
  <c r="E93" i="1"/>
  <c r="G92" i="1"/>
  <c r="G91" i="1"/>
  <c r="G90" i="1"/>
  <c r="G89" i="1"/>
  <c r="G88" i="1"/>
  <c r="G87" i="1"/>
  <c r="G86" i="1"/>
  <c r="G85" i="1"/>
  <c r="G84" i="1"/>
  <c r="G83" i="1"/>
  <c r="G82" i="1"/>
  <c r="G81" i="1"/>
  <c r="F80" i="1"/>
  <c r="G79" i="1"/>
  <c r="G78" i="1"/>
  <c r="G77" i="1"/>
  <c r="G76" i="1"/>
  <c r="G74" i="1"/>
  <c r="G73" i="1"/>
  <c r="G72" i="1"/>
  <c r="G71" i="1"/>
  <c r="F70" i="1"/>
  <c r="E70" i="1"/>
  <c r="G69" i="1"/>
  <c r="G67" i="1"/>
  <c r="F66" i="1"/>
  <c r="E66" i="1"/>
  <c r="G65" i="1"/>
  <c r="G64" i="1"/>
  <c r="G62" i="1"/>
  <c r="G61" i="1"/>
  <c r="G60" i="1"/>
  <c r="G59" i="1"/>
  <c r="G58" i="1"/>
  <c r="G57" i="1"/>
  <c r="F56" i="1"/>
  <c r="E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F42" i="1"/>
  <c r="E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F26" i="1"/>
  <c r="E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9" i="1"/>
  <c r="E9" i="1"/>
  <c r="G93" i="1" l="1"/>
  <c r="G110" i="1"/>
  <c r="G113" i="1"/>
  <c r="G80" i="1"/>
  <c r="G70" i="1"/>
  <c r="G66" i="1"/>
  <c r="G56" i="1"/>
  <c r="G42" i="1"/>
  <c r="F8" i="1"/>
  <c r="G26" i="1"/>
  <c r="G9" i="1"/>
  <c r="E8" i="1"/>
  <c r="E125" i="1" s="1"/>
  <c r="F112" i="1"/>
  <c r="G112" i="1" s="1"/>
  <c r="F125" i="1" l="1"/>
  <c r="G125" i="1" s="1"/>
  <c r="G8" i="1"/>
</calcChain>
</file>

<file path=xl/sharedStrings.xml><?xml version="1.0" encoding="utf-8"?>
<sst xmlns="http://schemas.openxmlformats.org/spreadsheetml/2006/main" count="154" uniqueCount="91">
  <si>
    <t>[zł]</t>
  </si>
  <si>
    <t>Dział</t>
  </si>
  <si>
    <t>Rozdział</t>
  </si>
  <si>
    <t>Paragraf</t>
  </si>
  <si>
    <t>Treść</t>
  </si>
  <si>
    <t>Plan</t>
  </si>
  <si>
    <t>Wykonanie</t>
  </si>
  <si>
    <t>Wskaźnik %
(kol.6/5)</t>
  </si>
  <si>
    <t>1</t>
  </si>
  <si>
    <t>2</t>
  </si>
  <si>
    <t>3</t>
  </si>
  <si>
    <t>4</t>
  </si>
  <si>
    <t>801</t>
  </si>
  <si>
    <t>Oświata i wychowanie</t>
  </si>
  <si>
    <t>80101</t>
  </si>
  <si>
    <t>Szkoły podstawowe</t>
  </si>
  <si>
    <t>Dodatki wiejskie, mieszkaniowe, zapomogi zdrowotne dla nauczycieli, świadczenia rzeczowe BHP dla pracowników.</t>
  </si>
  <si>
    <t>4010
4040
4110
4120</t>
  </si>
  <si>
    <t>Wynagrodzenia i składki od nich naliczane.</t>
  </si>
  <si>
    <t>Wynagrodzenia bezosobowe</t>
  </si>
  <si>
    <t>Pomoce dydaktyczne</t>
  </si>
  <si>
    <t>Zużycie energii elektrycznej i wody</t>
  </si>
  <si>
    <t>Badania profilaktyczne pracowników</t>
  </si>
  <si>
    <t>Ścieki, usługi BHP, opłaty pocztowe, przeglądy, dostep do Prawa Oświatowego, opłaty abonamentowe, znaczki, usługi hostingowe.</t>
  </si>
  <si>
    <t>Opłaty z tytułu zakupu usług telekomunikacyjnych</t>
  </si>
  <si>
    <t>Podróże służbowe krajowe</t>
  </si>
  <si>
    <t>Opłata za emisję pyłów do środowiska</t>
  </si>
  <si>
    <t>Odpis na ZFŚS</t>
  </si>
  <si>
    <t>Opłaty na rzecz budżetu państwa</t>
  </si>
  <si>
    <t>Opłaty za gospodarowanie odpadami komunalnymi</t>
  </si>
  <si>
    <t>Szkolenia pracowników</t>
  </si>
  <si>
    <t>80104</t>
  </si>
  <si>
    <t>Przedszkola</t>
  </si>
  <si>
    <t>Artykuły zywnościowe na stołówkę przedszkolną</t>
  </si>
  <si>
    <t>Montaż paneli podłogowych</t>
  </si>
  <si>
    <t>Ścieki, usługi BHP, opłaty pocztowe, przeglądy, prowizje bankowe, zabudowa grzejników.</t>
  </si>
  <si>
    <t>80110</t>
  </si>
  <si>
    <t>Gimnazja</t>
  </si>
  <si>
    <t>Pomoce dydaktyczne, podręczniki, książki</t>
  </si>
  <si>
    <t>80114</t>
  </si>
  <si>
    <t>Zespoły obsługi ekonomiczno-administracyjnej szkół</t>
  </si>
  <si>
    <t>Zakup tonera, art. biurowych</t>
  </si>
  <si>
    <t>Naprawa drukarki</t>
  </si>
  <si>
    <t>80146</t>
  </si>
  <si>
    <t>Dokształcanie i doskonalenie nauczycieli</t>
  </si>
  <si>
    <t>Materiały szkoleniowe</t>
  </si>
  <si>
    <t>Dofinansowanie dokształcania nauczycieli</t>
  </si>
  <si>
    <t>Kursy, konferencje dla nauczycieli</t>
  </si>
  <si>
    <t>80148</t>
  </si>
  <si>
    <t>Stołówki szkolne i przedszkolne</t>
  </si>
  <si>
    <t>Świadczenia rzeczowe BHP dla pracowników</t>
  </si>
  <si>
    <t>Zakup usług remontowych</t>
  </si>
  <si>
    <t>Prowizje bankowe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</si>
  <si>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</si>
  <si>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</si>
  <si>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Zakup opału, środków czystości, art.elektrycznych, malarskich, druków, art.biurowych, paneli podłogowych, mebli, drzwi.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</si>
  <si>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</si>
  <si>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</si>
  <si>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Naprawa drukarki, magnetofonu, projektora</t>
  </si>
  <si>
    <t>Ścieki, usługi BHP, opłaty pocztowe, przeglądy, prowizje bankowe, program antywirusowy, usługi hostingowe.</t>
  </si>
  <si>
    <t>80195</t>
  </si>
  <si>
    <t>Pozostala działalność</t>
  </si>
  <si>
    <t>854</t>
  </si>
  <si>
    <t>Edukacyjna opieka wychowawcza</t>
  </si>
  <si>
    <t>85401</t>
  </si>
  <si>
    <t>Świetlice szkolne</t>
  </si>
  <si>
    <t>Pomoce dydaktyczne-gry dla uczniów</t>
  </si>
  <si>
    <t>85415</t>
  </si>
  <si>
    <t>Pomoc materialna dla uczniów</t>
  </si>
  <si>
    <t>-</t>
  </si>
  <si>
    <t>Wyprawka szkolna na rok szkolny 2016/2017</t>
  </si>
  <si>
    <t>Razem:</t>
  </si>
  <si>
    <t>Ścieki, usługi BHP, opłaty pocztowe, przeglądy, prowizje bankowe, zabudowa grzejników, praca koparko-ładowarki.</t>
  </si>
  <si>
    <t>Zakup opału, środków czystości, art.elektrycznych, malarskich, druków, art.biurowych, paneli podłogowych, mebli biurowych, ławek krzeseł.</t>
  </si>
  <si>
    <t>4010 4040 4110 4120</t>
  </si>
  <si>
    <t>Dziennik zajęć świetlicy, panele, listwy, wykończenia, opał</t>
  </si>
  <si>
    <t>Prowizje bankowe, przeglądy</t>
  </si>
  <si>
    <t>montaż paneli podłogowych, czyszczenie komina</t>
  </si>
  <si>
    <t>Zakup środków czystości, druków, art..gos.domowego,gaśnic</t>
  </si>
  <si>
    <t>Prowizja bankowa, program antywirusowy, znaczki,certyfikat kwalifikowany</t>
  </si>
  <si>
    <t>Ścieki, usługi BHP, opłaty pocztowe, znaczki, prowizje bankowe, opłata abonamentowaRTV,przeglądy,usługi hostingowe, utrzymanie domeny</t>
  </si>
  <si>
    <t>Montaż fototapety, naprawa drukarki, ksera</t>
  </si>
  <si>
    <t>Opłata za emisję pyłów do środowiska, ubezp. nast.nieszcz.wypadków</t>
  </si>
  <si>
    <t>Montaż paneli podłogowych, czyszczenie kominów</t>
  </si>
  <si>
    <t>Naprawa projektora, magnetofonu, wykonanie przyłącza c.o., czyszczenie kominów</t>
  </si>
  <si>
    <t>Zakup opału, środków czystości, art.elektrycznych, malarskich, druków, art.biurowych, paneli podłogowych, rolet materiałowych, stołu do tenisa, mebli biurowych, krzeseł, ławek, wyposażenie gabinetu profilaktyki zdrowotnej, gaśnic.</t>
  </si>
  <si>
    <t>Zakup opału, środków czystości, art.elektrycznych, malarskich, druków, art.biurowych, paneli podłogowych, mebli, drzwi, aparatu prądotwórczego, piasek płukany, rolety materiałowej, gaśnic.</t>
  </si>
  <si>
    <t>Zakup opału, środków czystości, art.elektrycznych, malarskich, druków, art.biurowych, rolet materiałowych, gaśnic.</t>
  </si>
  <si>
    <t>nr 11/2017 z dnia 29.03.2017 r.</t>
  </si>
  <si>
    <t>Załącznik 2a do Zarządzenia Wójta Gminy Rusiec</t>
  </si>
  <si>
    <t>WYKONANIE PLANOWANYCH WYDATKÓW REALIZOWANYCH W ZESPOLE SZKOLNO-PRZEDSZKOLNYM W RUŚCU I ZESPOLE SZKOLNO-PRZEDSZKOLNYM W WOLI WIĄZOWEJ
ZA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</si>
</sst>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0"/>
  </numFmts>
  <fonts count="9" x14ac:knownFonts="1">
    <font>
      <sz val="8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charset val="204"/>
    </font>
    <font>
      <sz val="12"/>
      <color indexed="8"/>
      <name val="Times New Roman"/>
      <family val="1"/>
      <charset val="238"/>
    </font>
    <font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0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56">
    <xf numFmtId="0" fontId="0" fillId="0" borderId="0" xfId="0" applyAlignment="1"/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2" fillId="2" borderId="0" xfId="0" applyNumberFormat="1" applyFont="1" applyFill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justify" vertical="justify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0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justify" vertical="justify"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justify" wrapText="1"/>
      <protection locked="0"/>
    </xf>
    <xf numFmtId="10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4" xfId="0" applyNumberFormat="1" applyFont="1" applyFill="1" applyBorder="1" applyAlignment="1" applyProtection="1">
      <alignment horizontal="left" vertical="center" wrapText="1"/>
      <protection locked="0"/>
    </xf>
    <xf numFmtId="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10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5" borderId="4" xfId="0" applyNumberFormat="1" applyFont="1" applyFill="1" applyBorder="1" applyAlignment="1" applyProtection="1">
      <alignment horizontal="justify" vertical="justify" wrapText="1"/>
      <protection locked="0"/>
    </xf>
    <xf numFmtId="49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left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justify" vertical="justify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tabSelected="1" zoomScale="130" zoomScaleNormal="130" workbookViewId="0">
      <selection activeCell="A4" sqref="A4:G4"/>
    </sheetView>
  </sheetViews>
  <sheetFormatPr defaultRowHeight="12.75" x14ac:dyDescent="0.2"/>
  <cols>
    <col min="1" max="1" width="10.1640625" style="23" customWidth="1"/>
    <col min="2" max="2" width="11.5" style="23" customWidth="1"/>
    <col min="3" max="3" width="10.1640625" style="25" customWidth="1"/>
    <col min="4" max="4" width="63.6640625" style="23" customWidth="1"/>
    <col min="5" max="7" width="14.83203125" style="26" customWidth="1"/>
    <col min="8" max="8" width="14.83203125" style="1" customWidth="1"/>
    <col min="9" max="16384" width="9.33203125" style="23"/>
  </cols>
  <sheetData>
    <row r="1" spans="1:7" x14ac:dyDescent="0.2">
      <c r="D1" s="48" t="s">
        <v>89</v>
      </c>
      <c r="E1" s="49"/>
      <c r="F1" s="49"/>
      <c r="G1" s="49"/>
    </row>
    <row r="2" spans="1:7" ht="18" x14ac:dyDescent="0.25">
      <c r="A2" s="27"/>
      <c r="D2" s="48" t="s">
        <v>88</v>
      </c>
      <c r="E2" s="49"/>
      <c r="F2" s="49"/>
      <c r="G2" s="49"/>
    </row>
    <row r="3" spans="1:7" ht="18" x14ac:dyDescent="0.25">
      <c r="A3" s="27"/>
    </row>
    <row r="4" spans="1:7" s="1" customFormat="1" ht="58.5" customHeight="1" x14ac:dyDescent="0.2">
      <c r="A4" s="50" t="s">
        <v>90</v>
      </c>
      <c r="B4" s="50"/>
      <c r="C4" s="50"/>
      <c r="D4" s="50"/>
      <c r="E4" s="50"/>
      <c r="F4" s="50"/>
      <c r="G4" s="50"/>
    </row>
    <row r="5" spans="1:7" s="1" customFormat="1" x14ac:dyDescent="0.2">
      <c r="A5" s="51"/>
      <c r="B5" s="51"/>
      <c r="C5" s="51"/>
      <c r="D5" s="51"/>
      <c r="E5" s="51"/>
      <c r="F5" s="2"/>
      <c r="G5" s="3" t="s">
        <v>0</v>
      </c>
    </row>
    <row r="6" spans="1:7" s="1" customFormat="1" ht="25.5" x14ac:dyDescent="0.2">
      <c r="A6" s="4" t="s">
        <v>1</v>
      </c>
      <c r="B6" s="5" t="s">
        <v>2</v>
      </c>
      <c r="C6" s="6" t="s">
        <v>3</v>
      </c>
      <c r="D6" s="7" t="s">
        <v>4</v>
      </c>
      <c r="E6" s="8" t="s">
        <v>5</v>
      </c>
      <c r="F6" s="9" t="s">
        <v>6</v>
      </c>
      <c r="G6" s="9" t="s">
        <v>7</v>
      </c>
    </row>
    <row r="7" spans="1:7" s="1" customFormat="1" x14ac:dyDescent="0.2">
      <c r="A7" s="4" t="s">
        <v>8</v>
      </c>
      <c r="B7" s="5" t="s">
        <v>9</v>
      </c>
      <c r="C7" s="10" t="s">
        <v>10</v>
      </c>
      <c r="D7" s="7" t="s">
        <v>11</v>
      </c>
      <c r="E7" s="11">
        <v>5</v>
      </c>
      <c r="F7" s="11">
        <v>6</v>
      </c>
      <c r="G7" s="11"/>
    </row>
    <row r="8" spans="1:7" s="1" customFormat="1" ht="17.100000000000001" customHeight="1" x14ac:dyDescent="0.2">
      <c r="A8" s="32" t="s">
        <v>12</v>
      </c>
      <c r="B8" s="33"/>
      <c r="C8" s="34"/>
      <c r="D8" s="35" t="s">
        <v>13</v>
      </c>
      <c r="E8" s="36">
        <f>E9+E26+E42+E56+E66+E70+E80+E110+E93</f>
        <v>5940663</v>
      </c>
      <c r="F8" s="36">
        <f>F9+F26+F42+F56+F66+F70+F80+F110+F93</f>
        <v>5940025.8900000006</v>
      </c>
      <c r="G8" s="37">
        <f>F8/E8</f>
        <v>0.99989275439458536</v>
      </c>
    </row>
    <row r="9" spans="1:7" s="1" customFormat="1" ht="17.100000000000001" customHeight="1" x14ac:dyDescent="0.2">
      <c r="A9" s="12"/>
      <c r="B9" s="39" t="s">
        <v>14</v>
      </c>
      <c r="C9" s="40"/>
      <c r="D9" s="41" t="s">
        <v>15</v>
      </c>
      <c r="E9" s="42">
        <f>SUM(E10:E25)</f>
        <v>2414293</v>
      </c>
      <c r="F9" s="42">
        <f>SUM(F10:F25)</f>
        <v>2414276.0399999996</v>
      </c>
      <c r="G9" s="31">
        <f>F9/E9</f>
        <v>0.999992975169128</v>
      </c>
    </row>
    <row r="10" spans="1:7" s="1" customFormat="1" ht="28.35" customHeight="1" x14ac:dyDescent="0.2">
      <c r="A10" s="13"/>
      <c r="B10" s="14"/>
      <c r="C10" s="15">
        <v>3020</v>
      </c>
      <c r="D10" s="16" t="s">
        <v>16</v>
      </c>
      <c r="E10" s="17">
        <v>104313</v>
      </c>
      <c r="F10" s="17">
        <v>104312.44</v>
      </c>
      <c r="G10" s="18">
        <f>F10/E10</f>
        <v>0.99999463154161039</v>
      </c>
    </row>
    <row r="11" spans="1:7" s="1" customFormat="1" ht="51" x14ac:dyDescent="0.2">
      <c r="A11" s="13"/>
      <c r="B11" s="19"/>
      <c r="C11" s="20" t="s">
        <v>17</v>
      </c>
      <c r="D11" s="16" t="s">
        <v>18</v>
      </c>
      <c r="E11" s="17">
        <v>2072569</v>
      </c>
      <c r="F11" s="17">
        <v>2072566.29</v>
      </c>
      <c r="G11" s="18">
        <f t="shared" ref="G11:G22" si="0">F11/E11</f>
        <v>0.99999869244401518</v>
      </c>
    </row>
    <row r="12" spans="1:7" s="1" customFormat="1" ht="17.100000000000001" customHeight="1" x14ac:dyDescent="0.2">
      <c r="A12" s="13"/>
      <c r="B12" s="19"/>
      <c r="C12" s="15">
        <v>4170</v>
      </c>
      <c r="D12" s="16" t="s">
        <v>19</v>
      </c>
      <c r="E12" s="17">
        <v>13366</v>
      </c>
      <c r="F12" s="17">
        <v>13365.41</v>
      </c>
      <c r="G12" s="18">
        <f t="shared" si="0"/>
        <v>0.99995585814753851</v>
      </c>
    </row>
    <row r="13" spans="1:7" s="1" customFormat="1" ht="50.25" customHeight="1" x14ac:dyDescent="0.2">
      <c r="A13" s="13"/>
      <c r="B13" s="19"/>
      <c r="C13" s="15">
        <v>4210</v>
      </c>
      <c r="D13" s="16" t="s">
        <v>85</v>
      </c>
      <c r="E13" s="17">
        <v>52861</v>
      </c>
      <c r="F13" s="17">
        <v>52859.88</v>
      </c>
      <c r="G13" s="18">
        <f t="shared" si="0"/>
        <v>0.99997881235693609</v>
      </c>
    </row>
    <row r="14" spans="1:7" s="1" customFormat="1" x14ac:dyDescent="0.2">
      <c r="A14" s="13"/>
      <c r="B14" s="19"/>
      <c r="C14" s="15">
        <v>4240</v>
      </c>
      <c r="D14" s="16" t="s">
        <v>20</v>
      </c>
      <c r="E14" s="17">
        <v>25747</v>
      </c>
      <c r="F14" s="17">
        <v>25742.11</v>
      </c>
      <c r="G14" s="18">
        <f t="shared" si="0"/>
        <v>0.99981007496018959</v>
      </c>
    </row>
    <row r="15" spans="1:7" s="1" customFormat="1" x14ac:dyDescent="0.2">
      <c r="A15" s="13"/>
      <c r="B15" s="19"/>
      <c r="C15" s="15">
        <v>4260</v>
      </c>
      <c r="D15" s="16" t="s">
        <v>21</v>
      </c>
      <c r="E15" s="17">
        <v>11287</v>
      </c>
      <c r="F15" s="17">
        <v>11286.1</v>
      </c>
      <c r="G15" s="18">
        <f t="shared" si="0"/>
        <v>0.99992026224860464</v>
      </c>
    </row>
    <row r="16" spans="1:7" s="1" customFormat="1" ht="25.5" x14ac:dyDescent="0.2">
      <c r="A16" s="13"/>
      <c r="B16" s="19"/>
      <c r="C16" s="15">
        <v>4270</v>
      </c>
      <c r="D16" s="16" t="s">
        <v>84</v>
      </c>
      <c r="E16" s="17">
        <v>1390</v>
      </c>
      <c r="F16" s="17">
        <v>1388.98</v>
      </c>
      <c r="G16" s="18">
        <f t="shared" si="0"/>
        <v>0.99926618705035974</v>
      </c>
    </row>
    <row r="17" spans="1:7" s="1" customFormat="1" ht="17.100000000000001" customHeight="1" x14ac:dyDescent="0.2">
      <c r="A17" s="13"/>
      <c r="B17" s="19"/>
      <c r="C17" s="15">
        <v>4280</v>
      </c>
      <c r="D17" s="16" t="s">
        <v>22</v>
      </c>
      <c r="E17" s="17">
        <v>767</v>
      </c>
      <c r="F17" s="17">
        <v>765.48</v>
      </c>
      <c r="G17" s="18">
        <f t="shared" si="0"/>
        <v>0.99801825293350721</v>
      </c>
    </row>
    <row r="18" spans="1:7" s="1" customFormat="1" ht="38.25" x14ac:dyDescent="0.2">
      <c r="A18" s="13"/>
      <c r="B18" s="19"/>
      <c r="C18" s="15">
        <v>4300</v>
      </c>
      <c r="D18" s="16" t="s">
        <v>23</v>
      </c>
      <c r="E18" s="17">
        <v>10406</v>
      </c>
      <c r="F18" s="17">
        <v>10405.33</v>
      </c>
      <c r="G18" s="18">
        <f t="shared" si="0"/>
        <v>0.99993561406880649</v>
      </c>
    </row>
    <row r="19" spans="1:7" s="1" customFormat="1" ht="17.100000000000001" customHeight="1" x14ac:dyDescent="0.2">
      <c r="A19" s="13"/>
      <c r="B19" s="19"/>
      <c r="C19" s="15">
        <v>4360</v>
      </c>
      <c r="D19" s="16" t="s">
        <v>24</v>
      </c>
      <c r="E19" s="17">
        <v>3836</v>
      </c>
      <c r="F19" s="17">
        <v>3835.23</v>
      </c>
      <c r="G19" s="18">
        <f t="shared" si="0"/>
        <v>0.99979927007299274</v>
      </c>
    </row>
    <row r="20" spans="1:7" s="1" customFormat="1" x14ac:dyDescent="0.2">
      <c r="A20" s="13"/>
      <c r="B20" s="19"/>
      <c r="C20" s="15">
        <v>4410</v>
      </c>
      <c r="D20" s="16" t="s">
        <v>25</v>
      </c>
      <c r="E20" s="17">
        <v>1509</v>
      </c>
      <c r="F20" s="17">
        <v>1508.43</v>
      </c>
      <c r="G20" s="18">
        <f t="shared" si="0"/>
        <v>0.99962226640159046</v>
      </c>
    </row>
    <row r="21" spans="1:7" s="1" customFormat="1" x14ac:dyDescent="0.2">
      <c r="A21" s="13"/>
      <c r="B21" s="19"/>
      <c r="C21" s="15">
        <v>4430</v>
      </c>
      <c r="D21" s="16" t="s">
        <v>26</v>
      </c>
      <c r="E21" s="17">
        <v>2712</v>
      </c>
      <c r="F21" s="17">
        <v>2712</v>
      </c>
      <c r="G21" s="18">
        <f t="shared" si="0"/>
        <v>1</v>
      </c>
    </row>
    <row r="22" spans="1:7" s="1" customFormat="1" x14ac:dyDescent="0.2">
      <c r="A22" s="13"/>
      <c r="B22" s="19"/>
      <c r="C22" s="15">
        <v>4440</v>
      </c>
      <c r="D22" s="16" t="s">
        <v>27</v>
      </c>
      <c r="E22" s="17">
        <v>110979</v>
      </c>
      <c r="F22" s="17">
        <v>110979</v>
      </c>
      <c r="G22" s="18">
        <f t="shared" si="0"/>
        <v>1</v>
      </c>
    </row>
    <row r="23" spans="1:7" s="1" customFormat="1" ht="17.100000000000001" customHeight="1" x14ac:dyDescent="0.2">
      <c r="A23" s="13"/>
      <c r="B23" s="19"/>
      <c r="C23" s="15">
        <v>4510</v>
      </c>
      <c r="D23" s="16" t="s">
        <v>28</v>
      </c>
      <c r="E23" s="17">
        <v>69</v>
      </c>
      <c r="F23" s="17">
        <v>68.55</v>
      </c>
      <c r="G23" s="18">
        <f>F23/E23</f>
        <v>0.99347826086956514</v>
      </c>
    </row>
    <row r="24" spans="1:7" s="1" customFormat="1" x14ac:dyDescent="0.2">
      <c r="A24" s="13"/>
      <c r="B24" s="19"/>
      <c r="C24" s="15">
        <v>4520</v>
      </c>
      <c r="D24" s="16" t="s">
        <v>29</v>
      </c>
      <c r="E24" s="17">
        <v>1613</v>
      </c>
      <c r="F24" s="17">
        <v>1612.51</v>
      </c>
      <c r="G24" s="18">
        <f>F24/E24</f>
        <v>0.99969621822690635</v>
      </c>
    </row>
    <row r="25" spans="1:7" s="1" customFormat="1" ht="17.100000000000001" customHeight="1" x14ac:dyDescent="0.2">
      <c r="A25" s="13"/>
      <c r="B25" s="19"/>
      <c r="C25" s="15">
        <v>4700</v>
      </c>
      <c r="D25" s="16" t="s">
        <v>30</v>
      </c>
      <c r="E25" s="17">
        <v>869</v>
      </c>
      <c r="F25" s="17">
        <v>868.3</v>
      </c>
      <c r="G25" s="18">
        <f>F25/E25</f>
        <v>0.99919447640966619</v>
      </c>
    </row>
    <row r="26" spans="1:7" s="1" customFormat="1" ht="17.100000000000001" customHeight="1" x14ac:dyDescent="0.2">
      <c r="A26" s="12"/>
      <c r="B26" s="43" t="s">
        <v>31</v>
      </c>
      <c r="C26" s="40"/>
      <c r="D26" s="44" t="s">
        <v>32</v>
      </c>
      <c r="E26" s="42">
        <f>SUM(E27:E41)</f>
        <v>1400551</v>
      </c>
      <c r="F26" s="42">
        <f>SUM(F27:F41)</f>
        <v>1400539.0000000002</v>
      </c>
      <c r="G26" s="31">
        <f t="shared" ref="G26:G65" si="1">F26/E26</f>
        <v>0.99999143194357099</v>
      </c>
    </row>
    <row r="27" spans="1:7" s="1" customFormat="1" ht="25.5" x14ac:dyDescent="0.2">
      <c r="A27" s="13"/>
      <c r="B27" s="14"/>
      <c r="C27" s="15">
        <v>3020</v>
      </c>
      <c r="D27" s="16" t="s">
        <v>16</v>
      </c>
      <c r="E27" s="17">
        <v>42858</v>
      </c>
      <c r="F27" s="17">
        <v>42857.06</v>
      </c>
      <c r="G27" s="18">
        <f t="shared" si="1"/>
        <v>0.99997806710532455</v>
      </c>
    </row>
    <row r="28" spans="1:7" s="1" customFormat="1" ht="51" x14ac:dyDescent="0.2">
      <c r="A28" s="13"/>
      <c r="B28" s="19"/>
      <c r="C28" s="20" t="s">
        <v>17</v>
      </c>
      <c r="D28" s="16" t="s">
        <v>18</v>
      </c>
      <c r="E28" s="17">
        <v>1079641</v>
      </c>
      <c r="F28" s="17">
        <v>1079638.52</v>
      </c>
      <c r="G28" s="18">
        <f t="shared" si="1"/>
        <v>0.99999770294014401</v>
      </c>
    </row>
    <row r="29" spans="1:7" s="1" customFormat="1" ht="51" x14ac:dyDescent="0.2">
      <c r="A29" s="13"/>
      <c r="B29" s="19"/>
      <c r="C29" s="15">
        <v>4210</v>
      </c>
      <c r="D29" s="16" t="s">
        <v>86</v>
      </c>
      <c r="E29" s="17">
        <v>57541</v>
      </c>
      <c r="F29" s="17">
        <v>57539.56</v>
      </c>
      <c r="G29" s="18">
        <f t="shared" si="1"/>
        <v>0.99997497436610416</v>
      </c>
    </row>
    <row r="30" spans="1:7" s="1" customFormat="1" x14ac:dyDescent="0.2">
      <c r="A30" s="13"/>
      <c r="B30" s="19"/>
      <c r="C30" s="15">
        <v>4220</v>
      </c>
      <c r="D30" s="16" t="s">
        <v>33</v>
      </c>
      <c r="E30" s="17">
        <v>113233</v>
      </c>
      <c r="F30" s="17">
        <v>113232.65</v>
      </c>
      <c r="G30" s="18">
        <f t="shared" si="1"/>
        <v>0.99999690902828675</v>
      </c>
    </row>
    <row r="31" spans="1:7" s="1" customFormat="1" x14ac:dyDescent="0.2">
      <c r="A31" s="13"/>
      <c r="B31" s="19"/>
      <c r="C31" s="15">
        <v>4240</v>
      </c>
      <c r="D31" s="16" t="s">
        <v>20</v>
      </c>
      <c r="E31" s="17">
        <v>4767</v>
      </c>
      <c r="F31" s="17">
        <v>4766.04</v>
      </c>
      <c r="G31" s="18">
        <f t="shared" si="1"/>
        <v>0.99979861548143489</v>
      </c>
    </row>
    <row r="32" spans="1:7" s="1" customFormat="1" x14ac:dyDescent="0.2">
      <c r="A32" s="13"/>
      <c r="B32" s="19"/>
      <c r="C32" s="15">
        <v>4260</v>
      </c>
      <c r="D32" s="16" t="s">
        <v>21</v>
      </c>
      <c r="E32" s="17">
        <v>12156</v>
      </c>
      <c r="F32" s="17">
        <v>12154.52</v>
      </c>
      <c r="G32" s="18">
        <f t="shared" si="1"/>
        <v>0.99987824942415271</v>
      </c>
    </row>
    <row r="33" spans="1:7" s="1" customFormat="1" x14ac:dyDescent="0.2">
      <c r="A33" s="13"/>
      <c r="B33" s="19"/>
      <c r="C33" s="15">
        <v>4270</v>
      </c>
      <c r="D33" s="16" t="s">
        <v>83</v>
      </c>
      <c r="E33" s="17">
        <v>1302</v>
      </c>
      <c r="F33" s="17">
        <v>1301.32</v>
      </c>
      <c r="G33" s="18">
        <f t="shared" si="1"/>
        <v>0.99947772657450074</v>
      </c>
    </row>
    <row r="34" spans="1:7" s="1" customFormat="1" ht="17.100000000000001" customHeight="1" x14ac:dyDescent="0.2">
      <c r="A34" s="13"/>
      <c r="B34" s="19"/>
      <c r="C34" s="15">
        <v>4280</v>
      </c>
      <c r="D34" s="16" t="s">
        <v>22</v>
      </c>
      <c r="E34" s="17">
        <v>582</v>
      </c>
      <c r="F34" s="17">
        <v>581.55999999999995</v>
      </c>
      <c r="G34" s="18">
        <f t="shared" si="1"/>
        <v>0.99924398625429545</v>
      </c>
    </row>
    <row r="35" spans="1:7" s="1" customFormat="1" ht="25.5" x14ac:dyDescent="0.2">
      <c r="A35" s="13"/>
      <c r="B35" s="19"/>
      <c r="C35" s="15">
        <v>4300</v>
      </c>
      <c r="D35" s="16" t="s">
        <v>72</v>
      </c>
      <c r="E35" s="17">
        <v>8539</v>
      </c>
      <c r="F35" s="17">
        <v>8538.02</v>
      </c>
      <c r="G35" s="18">
        <f t="shared" si="1"/>
        <v>0.99988523246281769</v>
      </c>
    </row>
    <row r="36" spans="1:7" s="1" customFormat="1" ht="17.100000000000001" customHeight="1" x14ac:dyDescent="0.2">
      <c r="A36" s="13"/>
      <c r="B36" s="19"/>
      <c r="C36" s="15">
        <v>4360</v>
      </c>
      <c r="D36" s="16" t="s">
        <v>24</v>
      </c>
      <c r="E36" s="17">
        <v>2097</v>
      </c>
      <c r="F36" s="17">
        <v>2095.4299999999998</v>
      </c>
      <c r="G36" s="18">
        <f t="shared" si="1"/>
        <v>0.99925131139723411</v>
      </c>
    </row>
    <row r="37" spans="1:7" s="1" customFormat="1" x14ac:dyDescent="0.2">
      <c r="A37" s="13"/>
      <c r="B37" s="19"/>
      <c r="C37" s="15">
        <v>4410</v>
      </c>
      <c r="D37" s="16" t="s">
        <v>25</v>
      </c>
      <c r="E37" s="17">
        <v>57</v>
      </c>
      <c r="F37" s="17">
        <v>56.37</v>
      </c>
      <c r="G37" s="18">
        <f t="shared" si="1"/>
        <v>0.98894736842105258</v>
      </c>
    </row>
    <row r="38" spans="1:7" s="1" customFormat="1" ht="25.5" x14ac:dyDescent="0.2">
      <c r="A38" s="13"/>
      <c r="B38" s="19"/>
      <c r="C38" s="15">
        <v>4430</v>
      </c>
      <c r="D38" s="30" t="s">
        <v>82</v>
      </c>
      <c r="E38" s="17">
        <v>1541</v>
      </c>
      <c r="F38" s="17">
        <v>1540.95</v>
      </c>
      <c r="G38" s="18">
        <f t="shared" si="1"/>
        <v>0.99996755353666456</v>
      </c>
    </row>
    <row r="39" spans="1:7" s="1" customFormat="1" x14ac:dyDescent="0.2">
      <c r="A39" s="13"/>
      <c r="B39" s="19"/>
      <c r="C39" s="15">
        <v>4440</v>
      </c>
      <c r="D39" s="16" t="s">
        <v>27</v>
      </c>
      <c r="E39" s="17">
        <v>74930</v>
      </c>
      <c r="F39" s="17">
        <v>74930</v>
      </c>
      <c r="G39" s="18">
        <f t="shared" si="1"/>
        <v>1</v>
      </c>
    </row>
    <row r="40" spans="1:7" s="1" customFormat="1" x14ac:dyDescent="0.2">
      <c r="A40" s="13"/>
      <c r="B40" s="19"/>
      <c r="C40" s="15">
        <v>4520</v>
      </c>
      <c r="D40" s="16" t="s">
        <v>29</v>
      </c>
      <c r="E40" s="17">
        <v>957</v>
      </c>
      <c r="F40" s="17">
        <v>957</v>
      </c>
      <c r="G40" s="18">
        <f t="shared" si="1"/>
        <v>1</v>
      </c>
    </row>
    <row r="41" spans="1:7" s="1" customFormat="1" ht="17.100000000000001" customHeight="1" x14ac:dyDescent="0.2">
      <c r="A41" s="13"/>
      <c r="B41" s="19"/>
      <c r="C41" s="15">
        <v>4700</v>
      </c>
      <c r="D41" s="21" t="s">
        <v>30</v>
      </c>
      <c r="E41" s="17">
        <v>350</v>
      </c>
      <c r="F41" s="17">
        <v>350</v>
      </c>
      <c r="G41" s="18">
        <f t="shared" si="1"/>
        <v>1</v>
      </c>
    </row>
    <row r="42" spans="1:7" s="1" customFormat="1" ht="17.100000000000001" customHeight="1" x14ac:dyDescent="0.2">
      <c r="A42" s="12"/>
      <c r="B42" s="45" t="s">
        <v>36</v>
      </c>
      <c r="C42" s="40"/>
      <c r="D42" s="44" t="s">
        <v>37</v>
      </c>
      <c r="E42" s="42">
        <f>SUM(E43:E55)</f>
        <v>1352702</v>
      </c>
      <c r="F42" s="42">
        <f>SUM(F43:F55)</f>
        <v>1352130.1800000002</v>
      </c>
      <c r="G42" s="31">
        <f t="shared" si="1"/>
        <v>0.99957727570447896</v>
      </c>
    </row>
    <row r="43" spans="1:7" s="1" customFormat="1" ht="25.5" x14ac:dyDescent="0.2">
      <c r="A43" s="13"/>
      <c r="B43" s="14"/>
      <c r="C43" s="15">
        <v>3020</v>
      </c>
      <c r="D43" s="16" t="s">
        <v>16</v>
      </c>
      <c r="E43" s="17">
        <v>51274</v>
      </c>
      <c r="F43" s="17">
        <v>51272.97</v>
      </c>
      <c r="G43" s="18">
        <f t="shared" si="1"/>
        <v>0.99997991184615986</v>
      </c>
    </row>
    <row r="44" spans="1:7" s="1" customFormat="1" ht="51" x14ac:dyDescent="0.2">
      <c r="A44" s="13"/>
      <c r="B44" s="19"/>
      <c r="C44" s="20" t="s">
        <v>17</v>
      </c>
      <c r="D44" s="16" t="s">
        <v>18</v>
      </c>
      <c r="E44" s="17">
        <v>1158935</v>
      </c>
      <c r="F44" s="17">
        <v>1158930.8700000001</v>
      </c>
      <c r="G44" s="18">
        <f t="shared" si="1"/>
        <v>0.99999643638340385</v>
      </c>
    </row>
    <row r="45" spans="1:7" s="1" customFormat="1" ht="38.25" x14ac:dyDescent="0.2">
      <c r="A45" s="13"/>
      <c r="B45" s="19"/>
      <c r="C45" s="15">
        <v>4210</v>
      </c>
      <c r="D45" s="16" t="s">
        <v>87</v>
      </c>
      <c r="E45" s="17">
        <v>36995</v>
      </c>
      <c r="F45" s="17">
        <v>36988.36</v>
      </c>
      <c r="G45" s="18">
        <f t="shared" si="1"/>
        <v>0.99982051628598456</v>
      </c>
    </row>
    <row r="46" spans="1:7" s="1" customFormat="1" x14ac:dyDescent="0.2">
      <c r="A46" s="13"/>
      <c r="B46" s="19"/>
      <c r="C46" s="15">
        <v>4240</v>
      </c>
      <c r="D46" s="16" t="s">
        <v>38</v>
      </c>
      <c r="E46" s="17">
        <v>19559</v>
      </c>
      <c r="F46" s="17">
        <v>19003.759999999998</v>
      </c>
      <c r="G46" s="18">
        <f t="shared" si="1"/>
        <v>0.97161204560560344</v>
      </c>
    </row>
    <row r="47" spans="1:7" s="1" customFormat="1" x14ac:dyDescent="0.2">
      <c r="A47" s="13"/>
      <c r="B47" s="19"/>
      <c r="C47" s="15">
        <v>4260</v>
      </c>
      <c r="D47" s="16" t="s">
        <v>21</v>
      </c>
      <c r="E47" s="17">
        <v>10403</v>
      </c>
      <c r="F47" s="17">
        <v>10402.16</v>
      </c>
      <c r="G47" s="18">
        <f t="shared" si="1"/>
        <v>0.99991925406132842</v>
      </c>
    </row>
    <row r="48" spans="1:7" s="1" customFormat="1" x14ac:dyDescent="0.2">
      <c r="A48" s="13"/>
      <c r="B48" s="19"/>
      <c r="C48" s="15">
        <v>4270</v>
      </c>
      <c r="D48" s="16" t="s">
        <v>81</v>
      </c>
      <c r="E48" s="17">
        <v>500</v>
      </c>
      <c r="F48" s="17">
        <v>500</v>
      </c>
      <c r="G48" s="18">
        <f t="shared" si="1"/>
        <v>1</v>
      </c>
    </row>
    <row r="49" spans="1:7" s="1" customFormat="1" ht="17.100000000000001" customHeight="1" x14ac:dyDescent="0.2">
      <c r="A49" s="13"/>
      <c r="B49" s="19"/>
      <c r="C49" s="15">
        <v>4280</v>
      </c>
      <c r="D49" s="16" t="s">
        <v>22</v>
      </c>
      <c r="E49" s="17">
        <v>275</v>
      </c>
      <c r="F49" s="17">
        <v>274.02</v>
      </c>
      <c r="G49" s="18">
        <f t="shared" si="1"/>
        <v>0.99643636363636356</v>
      </c>
    </row>
    <row r="50" spans="1:7" s="1" customFormat="1" ht="38.25" x14ac:dyDescent="0.2">
      <c r="A50" s="13"/>
      <c r="B50" s="19"/>
      <c r="C50" s="15">
        <v>4300</v>
      </c>
      <c r="D50" s="16" t="s">
        <v>80</v>
      </c>
      <c r="E50" s="17">
        <v>4928</v>
      </c>
      <c r="F50" s="17">
        <v>4927.08</v>
      </c>
      <c r="G50" s="18">
        <f t="shared" si="1"/>
        <v>0.99981331168831167</v>
      </c>
    </row>
    <row r="51" spans="1:7" s="1" customFormat="1" ht="17.100000000000001" customHeight="1" x14ac:dyDescent="0.2">
      <c r="A51" s="13"/>
      <c r="B51" s="19"/>
      <c r="C51" s="15">
        <v>4360</v>
      </c>
      <c r="D51" s="16" t="s">
        <v>24</v>
      </c>
      <c r="E51" s="17">
        <v>2843</v>
      </c>
      <c r="F51" s="17">
        <v>2842.68</v>
      </c>
      <c r="G51" s="18">
        <f t="shared" si="1"/>
        <v>0.99988744284206821</v>
      </c>
    </row>
    <row r="52" spans="1:7" s="1" customFormat="1" x14ac:dyDescent="0.2">
      <c r="A52" s="13"/>
      <c r="B52" s="19"/>
      <c r="C52" s="15">
        <v>4410</v>
      </c>
      <c r="D52" s="16" t="s">
        <v>25</v>
      </c>
      <c r="E52" s="17">
        <v>1486</v>
      </c>
      <c r="F52" s="17">
        <v>1485.37</v>
      </c>
      <c r="G52" s="18">
        <f t="shared" si="1"/>
        <v>0.99957604306864056</v>
      </c>
    </row>
    <row r="53" spans="1:7" s="1" customFormat="1" x14ac:dyDescent="0.2">
      <c r="A53" s="13"/>
      <c r="B53" s="19"/>
      <c r="C53" s="15">
        <v>4430</v>
      </c>
      <c r="D53" s="16" t="s">
        <v>26</v>
      </c>
      <c r="E53" s="17">
        <v>1109</v>
      </c>
      <c r="F53" s="17">
        <v>1108.25</v>
      </c>
      <c r="G53" s="18">
        <f t="shared" si="1"/>
        <v>0.99932371505861139</v>
      </c>
    </row>
    <row r="54" spans="1:7" s="1" customFormat="1" x14ac:dyDescent="0.2">
      <c r="A54" s="13"/>
      <c r="B54" s="19"/>
      <c r="C54" s="15">
        <v>4440</v>
      </c>
      <c r="D54" s="16" t="s">
        <v>27</v>
      </c>
      <c r="E54" s="17">
        <v>64155</v>
      </c>
      <c r="F54" s="17">
        <v>64155</v>
      </c>
      <c r="G54" s="18">
        <f t="shared" si="1"/>
        <v>1</v>
      </c>
    </row>
    <row r="55" spans="1:7" s="1" customFormat="1" ht="17.100000000000001" customHeight="1" x14ac:dyDescent="0.2">
      <c r="A55" s="13"/>
      <c r="B55" s="19"/>
      <c r="C55" s="15">
        <v>4700</v>
      </c>
      <c r="D55" s="21" t="s">
        <v>30</v>
      </c>
      <c r="E55" s="17">
        <v>240</v>
      </c>
      <c r="F55" s="17">
        <v>239.66</v>
      </c>
      <c r="G55" s="18">
        <f t="shared" si="1"/>
        <v>0.99858333333333327</v>
      </c>
    </row>
    <row r="56" spans="1:7" s="1" customFormat="1" ht="17.100000000000001" customHeight="1" x14ac:dyDescent="0.2">
      <c r="A56" s="12"/>
      <c r="B56" s="43" t="s">
        <v>39</v>
      </c>
      <c r="C56" s="40"/>
      <c r="D56" s="44" t="s">
        <v>40</v>
      </c>
      <c r="E56" s="42">
        <f>SUM(E57:E65)</f>
        <v>112447</v>
      </c>
      <c r="F56" s="42">
        <f>SUM(F57:F65)</f>
        <v>112442.75</v>
      </c>
      <c r="G56" s="31">
        <f t="shared" si="1"/>
        <v>0.99996220441630279</v>
      </c>
    </row>
    <row r="57" spans="1:7" s="1" customFormat="1" ht="51" x14ac:dyDescent="0.2">
      <c r="A57" s="13"/>
      <c r="B57" s="19"/>
      <c r="C57" s="20" t="s">
        <v>17</v>
      </c>
      <c r="D57" s="16" t="s">
        <v>18</v>
      </c>
      <c r="E57" s="17">
        <v>106101</v>
      </c>
      <c r="F57" s="17">
        <v>106099.08</v>
      </c>
      <c r="G57" s="18">
        <f t="shared" si="1"/>
        <v>0.99998190403483478</v>
      </c>
    </row>
    <row r="58" spans="1:7" s="1" customFormat="1" x14ac:dyDescent="0.2">
      <c r="A58" s="13"/>
      <c r="B58" s="19"/>
      <c r="C58" s="15">
        <v>4210</v>
      </c>
      <c r="D58" s="16" t="s">
        <v>41</v>
      </c>
      <c r="E58" s="17">
        <v>839</v>
      </c>
      <c r="F58" s="17">
        <v>838.38</v>
      </c>
      <c r="G58" s="18">
        <f t="shared" si="1"/>
        <v>0.99926102502979741</v>
      </c>
    </row>
    <row r="59" spans="1:7" s="1" customFormat="1" x14ac:dyDescent="0.2">
      <c r="A59" s="13"/>
      <c r="B59" s="19"/>
      <c r="C59" s="15">
        <v>4270</v>
      </c>
      <c r="D59" s="16" t="s">
        <v>42</v>
      </c>
      <c r="E59" s="17">
        <v>89</v>
      </c>
      <c r="F59" s="17">
        <v>88.7</v>
      </c>
      <c r="G59" s="18">
        <f t="shared" si="1"/>
        <v>0.99662921348314615</v>
      </c>
    </row>
    <row r="60" spans="1:7" s="1" customFormat="1" ht="17.100000000000001" customHeight="1" x14ac:dyDescent="0.2">
      <c r="A60" s="13"/>
      <c r="B60" s="19"/>
      <c r="C60" s="15">
        <v>4280</v>
      </c>
      <c r="D60" s="16" t="s">
        <v>22</v>
      </c>
      <c r="E60" s="17">
        <v>55</v>
      </c>
      <c r="F60" s="17">
        <v>55</v>
      </c>
      <c r="G60" s="18">
        <f t="shared" si="1"/>
        <v>1</v>
      </c>
    </row>
    <row r="61" spans="1:7" s="1" customFormat="1" ht="25.5" x14ac:dyDescent="0.2">
      <c r="A61" s="13"/>
      <c r="B61" s="19"/>
      <c r="C61" s="15">
        <v>4300</v>
      </c>
      <c r="D61" s="16" t="s">
        <v>79</v>
      </c>
      <c r="E61" s="17">
        <v>1477</v>
      </c>
      <c r="F61" s="17">
        <v>1476.06</v>
      </c>
      <c r="G61" s="18">
        <f t="shared" si="1"/>
        <v>0.99936357481381177</v>
      </c>
    </row>
    <row r="62" spans="1:7" s="1" customFormat="1" ht="17.100000000000001" customHeight="1" x14ac:dyDescent="0.2">
      <c r="A62" s="13"/>
      <c r="B62" s="19"/>
      <c r="C62" s="15">
        <v>4360</v>
      </c>
      <c r="D62" s="16" t="s">
        <v>24</v>
      </c>
      <c r="E62" s="17">
        <v>890</v>
      </c>
      <c r="F62" s="17">
        <v>889.73</v>
      </c>
      <c r="G62" s="18">
        <f t="shared" si="1"/>
        <v>0.99969662921348312</v>
      </c>
    </row>
    <row r="63" spans="1:7" s="1" customFormat="1" ht="17.100000000000001" customHeight="1" x14ac:dyDescent="0.2">
      <c r="A63" s="13"/>
      <c r="B63" s="19"/>
      <c r="C63" s="15">
        <v>4410</v>
      </c>
      <c r="D63" s="16" t="s">
        <v>25</v>
      </c>
      <c r="E63" s="17">
        <v>0</v>
      </c>
      <c r="F63" s="17">
        <v>0</v>
      </c>
      <c r="G63" s="18">
        <v>1</v>
      </c>
    </row>
    <row r="64" spans="1:7" s="1" customFormat="1" x14ac:dyDescent="0.2">
      <c r="A64" s="13"/>
      <c r="B64" s="19"/>
      <c r="C64" s="15">
        <v>4440</v>
      </c>
      <c r="D64" s="16" t="s">
        <v>27</v>
      </c>
      <c r="E64" s="17">
        <v>2188</v>
      </c>
      <c r="F64" s="17">
        <v>2188</v>
      </c>
      <c r="G64" s="18">
        <f t="shared" si="1"/>
        <v>1</v>
      </c>
    </row>
    <row r="65" spans="1:7" s="1" customFormat="1" ht="17.100000000000001" customHeight="1" x14ac:dyDescent="0.2">
      <c r="A65" s="13"/>
      <c r="B65" s="19"/>
      <c r="C65" s="15">
        <v>4700</v>
      </c>
      <c r="D65" s="21" t="s">
        <v>30</v>
      </c>
      <c r="E65" s="17">
        <v>808</v>
      </c>
      <c r="F65" s="17">
        <v>807.8</v>
      </c>
      <c r="G65" s="18">
        <f t="shared" si="1"/>
        <v>0.99975247524752464</v>
      </c>
    </row>
    <row r="66" spans="1:7" s="1" customFormat="1" ht="17.100000000000001" customHeight="1" x14ac:dyDescent="0.2">
      <c r="A66" s="12"/>
      <c r="B66" s="45" t="s">
        <v>43</v>
      </c>
      <c r="C66" s="40"/>
      <c r="D66" s="44" t="s">
        <v>44</v>
      </c>
      <c r="E66" s="42">
        <f>SUM(E67:E69)</f>
        <v>11342</v>
      </c>
      <c r="F66" s="42">
        <f>SUM(F67:F69)</f>
        <v>11340.19</v>
      </c>
      <c r="G66" s="31">
        <f>F66/E66</f>
        <v>0.99984041615235408</v>
      </c>
    </row>
    <row r="67" spans="1:7" s="1" customFormat="1" ht="17.100000000000001" customHeight="1" x14ac:dyDescent="0.2">
      <c r="A67" s="13"/>
      <c r="B67" s="19"/>
      <c r="C67" s="15">
        <v>4210</v>
      </c>
      <c r="D67" s="16" t="s">
        <v>45</v>
      </c>
      <c r="E67" s="17">
        <v>3327</v>
      </c>
      <c r="F67" s="17">
        <v>3326.78</v>
      </c>
      <c r="G67" s="18">
        <f>F67/E67</f>
        <v>0.99993387436128656</v>
      </c>
    </row>
    <row r="68" spans="1:7" s="1" customFormat="1" x14ac:dyDescent="0.2">
      <c r="A68" s="13"/>
      <c r="B68" s="19"/>
      <c r="C68" s="15">
        <v>4300</v>
      </c>
      <c r="D68" s="16" t="s">
        <v>46</v>
      </c>
      <c r="E68" s="17">
        <v>0</v>
      </c>
      <c r="F68" s="17">
        <v>0</v>
      </c>
      <c r="G68" s="18">
        <v>1</v>
      </c>
    </row>
    <row r="69" spans="1:7" s="1" customFormat="1" ht="17.100000000000001" customHeight="1" x14ac:dyDescent="0.2">
      <c r="A69" s="13"/>
      <c r="B69" s="19"/>
      <c r="C69" s="15">
        <v>4700</v>
      </c>
      <c r="D69" s="21" t="s">
        <v>47</v>
      </c>
      <c r="E69" s="17">
        <v>8015</v>
      </c>
      <c r="F69" s="17">
        <v>8013.41</v>
      </c>
      <c r="G69" s="18">
        <f>F69/E69</f>
        <v>0.99980162195882716</v>
      </c>
    </row>
    <row r="70" spans="1:7" s="1" customFormat="1" ht="17.100000000000001" customHeight="1" x14ac:dyDescent="0.2">
      <c r="A70" s="12"/>
      <c r="B70" s="45" t="s">
        <v>48</v>
      </c>
      <c r="C70" s="40"/>
      <c r="D70" s="44" t="s">
        <v>49</v>
      </c>
      <c r="E70" s="42">
        <f>SUM(E71:E79)</f>
        <v>236820</v>
      </c>
      <c r="F70" s="42">
        <f>SUM(F71:F79)</f>
        <v>236811.57</v>
      </c>
      <c r="G70" s="31">
        <f t="shared" ref="G70:G109" si="2">F70/E70</f>
        <v>0.99996440334431214</v>
      </c>
    </row>
    <row r="71" spans="1:7" s="1" customFormat="1" ht="17.100000000000001" customHeight="1" x14ac:dyDescent="0.2">
      <c r="A71" s="13"/>
      <c r="B71" s="14"/>
      <c r="C71" s="15">
        <v>3020</v>
      </c>
      <c r="D71" s="16" t="s">
        <v>50</v>
      </c>
      <c r="E71" s="17">
        <v>823</v>
      </c>
      <c r="F71" s="17">
        <v>823</v>
      </c>
      <c r="G71" s="18">
        <f t="shared" si="2"/>
        <v>1</v>
      </c>
    </row>
    <row r="72" spans="1:7" s="1" customFormat="1" ht="63.75" customHeight="1" x14ac:dyDescent="0.2">
      <c r="A72" s="13"/>
      <c r="B72" s="19"/>
      <c r="C72" s="20" t="s">
        <v>74</v>
      </c>
      <c r="D72" s="16" t="s">
        <v>18</v>
      </c>
      <c r="E72" s="17">
        <v>214962</v>
      </c>
      <c r="F72" s="17">
        <v>214957.72</v>
      </c>
      <c r="G72" s="18">
        <f t="shared" si="2"/>
        <v>0.99998008950419148</v>
      </c>
    </row>
    <row r="73" spans="1:7" s="1" customFormat="1" x14ac:dyDescent="0.2">
      <c r="A73" s="13"/>
      <c r="B73" s="19"/>
      <c r="C73" s="15">
        <v>4210</v>
      </c>
      <c r="D73" s="16" t="s">
        <v>78</v>
      </c>
      <c r="E73" s="17">
        <v>1255</v>
      </c>
      <c r="F73" s="17">
        <v>1253.75</v>
      </c>
      <c r="G73" s="18">
        <f t="shared" si="2"/>
        <v>0.99900398406374502</v>
      </c>
    </row>
    <row r="74" spans="1:7" s="1" customFormat="1" x14ac:dyDescent="0.2">
      <c r="A74" s="13"/>
      <c r="B74" s="19"/>
      <c r="C74" s="15">
        <v>4260</v>
      </c>
      <c r="D74" s="16" t="s">
        <v>21</v>
      </c>
      <c r="E74" s="17">
        <v>11413</v>
      </c>
      <c r="F74" s="17">
        <v>11411.62</v>
      </c>
      <c r="G74" s="18">
        <f t="shared" si="2"/>
        <v>0.99987908525365821</v>
      </c>
    </row>
    <row r="75" spans="1:7" s="1" customFormat="1" x14ac:dyDescent="0.2">
      <c r="A75" s="13"/>
      <c r="B75" s="19"/>
      <c r="C75" s="15">
        <v>4270</v>
      </c>
      <c r="D75" s="16" t="s">
        <v>51</v>
      </c>
      <c r="E75" s="17">
        <v>0</v>
      </c>
      <c r="F75" s="17">
        <v>0</v>
      </c>
      <c r="G75" s="18">
        <v>1</v>
      </c>
    </row>
    <row r="76" spans="1:7" s="1" customFormat="1" ht="17.100000000000001" customHeight="1" x14ac:dyDescent="0.2">
      <c r="A76" s="13"/>
      <c r="B76" s="19"/>
      <c r="C76" s="15">
        <v>4280</v>
      </c>
      <c r="D76" s="16" t="s">
        <v>22</v>
      </c>
      <c r="E76" s="17">
        <v>54</v>
      </c>
      <c r="F76" s="17">
        <v>53.39</v>
      </c>
      <c r="G76" s="18">
        <f t="shared" si="2"/>
        <v>0.98870370370370375</v>
      </c>
    </row>
    <row r="77" spans="1:7" s="1" customFormat="1" x14ac:dyDescent="0.2">
      <c r="A77" s="13"/>
      <c r="B77" s="19"/>
      <c r="C77" s="15">
        <v>4300</v>
      </c>
      <c r="D77" s="16" t="s">
        <v>52</v>
      </c>
      <c r="E77" s="17">
        <v>69</v>
      </c>
      <c r="F77" s="17">
        <v>68.099999999999994</v>
      </c>
      <c r="G77" s="18">
        <f t="shared" si="2"/>
        <v>0.9869565217391304</v>
      </c>
    </row>
    <row r="78" spans="1:7" s="1" customFormat="1" x14ac:dyDescent="0.2">
      <c r="A78" s="13"/>
      <c r="B78" s="19"/>
      <c r="C78" s="15">
        <v>4440</v>
      </c>
      <c r="D78" s="16" t="s">
        <v>27</v>
      </c>
      <c r="E78" s="17">
        <v>8155</v>
      </c>
      <c r="F78" s="17">
        <v>8155</v>
      </c>
      <c r="G78" s="18">
        <f t="shared" si="2"/>
        <v>1</v>
      </c>
    </row>
    <row r="79" spans="1:7" s="1" customFormat="1" x14ac:dyDescent="0.2">
      <c r="A79" s="13"/>
      <c r="B79" s="19"/>
      <c r="C79" s="15">
        <v>4700</v>
      </c>
      <c r="D79" s="16" t="s">
        <v>30</v>
      </c>
      <c r="E79" s="17">
        <v>89</v>
      </c>
      <c r="F79" s="17">
        <v>88.99</v>
      </c>
      <c r="G79" s="18">
        <f t="shared" si="2"/>
        <v>0.99988764044943812</v>
      </c>
    </row>
    <row r="80" spans="1:7" s="1" customFormat="1" ht="51" x14ac:dyDescent="0.2">
      <c r="A80" s="12"/>
      <c r="B80" s="45" t="s">
        <v>53</v>
      </c>
      <c r="C80" s="40"/>
      <c r="D80" s="44" t="s">
        <v>54</v>
      </c>
      <c r="E80" s="42">
        <f>SUM(E81:E92)</f>
        <v>54346</v>
      </c>
      <c r="F80" s="42">
        <f>SUM(F81:F92)</f>
        <v>54340.350000000006</v>
      </c>
      <c r="G80" s="31">
        <f t="shared" si="2"/>
        <v>0.99989603650682679</v>
      </c>
    </row>
    <row r="81" spans="1:7" s="1" customFormat="1" ht="25.5" x14ac:dyDescent="0.2">
      <c r="A81" s="13"/>
      <c r="B81" s="14"/>
      <c r="C81" s="15">
        <v>3020</v>
      </c>
      <c r="D81" s="16" t="s">
        <v>16</v>
      </c>
      <c r="E81" s="17">
        <v>400</v>
      </c>
      <c r="F81" s="17">
        <v>400</v>
      </c>
      <c r="G81" s="18">
        <f t="shared" si="2"/>
        <v>1</v>
      </c>
    </row>
    <row r="82" spans="1:7" s="1" customFormat="1" ht="51" x14ac:dyDescent="0.2">
      <c r="A82" s="13"/>
      <c r="B82" s="19"/>
      <c r="C82" s="20" t="s">
        <v>17</v>
      </c>
      <c r="D82" s="16" t="s">
        <v>18</v>
      </c>
      <c r="E82" s="17">
        <v>17102</v>
      </c>
      <c r="F82" s="17">
        <v>17102</v>
      </c>
      <c r="G82" s="18">
        <f t="shared" si="2"/>
        <v>1</v>
      </c>
    </row>
    <row r="83" spans="1:7" s="1" customFormat="1" ht="27.75" customHeight="1" x14ac:dyDescent="0.2">
      <c r="A83" s="13"/>
      <c r="B83" s="19"/>
      <c r="C83" s="15">
        <v>4210</v>
      </c>
      <c r="D83" s="16" t="s">
        <v>55</v>
      </c>
      <c r="E83" s="17">
        <v>28750</v>
      </c>
      <c r="F83" s="17">
        <v>28749.3</v>
      </c>
      <c r="G83" s="18">
        <f t="shared" si="2"/>
        <v>0.99997565217391304</v>
      </c>
    </row>
    <row r="84" spans="1:7" s="1" customFormat="1" x14ac:dyDescent="0.2">
      <c r="A84" s="13"/>
      <c r="B84" s="19"/>
      <c r="C84" s="15">
        <v>4260</v>
      </c>
      <c r="D84" s="16" t="s">
        <v>21</v>
      </c>
      <c r="E84" s="17">
        <v>3935</v>
      </c>
      <c r="F84" s="17">
        <v>3934.15</v>
      </c>
      <c r="G84" s="18">
        <f t="shared" si="2"/>
        <v>0.99978398983481576</v>
      </c>
    </row>
    <row r="85" spans="1:7" s="1" customFormat="1" x14ac:dyDescent="0.2">
      <c r="A85" s="13"/>
      <c r="B85" s="19"/>
      <c r="C85" s="15">
        <v>4270</v>
      </c>
      <c r="D85" s="16" t="s">
        <v>34</v>
      </c>
      <c r="E85" s="17">
        <v>153</v>
      </c>
      <c r="F85" s="17">
        <v>152.47999999999999</v>
      </c>
      <c r="G85" s="18">
        <f t="shared" si="2"/>
        <v>0.99660130718954243</v>
      </c>
    </row>
    <row r="86" spans="1:7" s="1" customFormat="1" ht="17.100000000000001" customHeight="1" x14ac:dyDescent="0.2">
      <c r="A86" s="13"/>
      <c r="B86" s="19"/>
      <c r="C86" s="15">
        <v>4280</v>
      </c>
      <c r="D86" s="16" t="s">
        <v>22</v>
      </c>
      <c r="E86" s="17">
        <v>9</v>
      </c>
      <c r="F86" s="17">
        <v>8.44</v>
      </c>
      <c r="G86" s="18">
        <f t="shared" si="2"/>
        <v>0.93777777777777771</v>
      </c>
    </row>
    <row r="87" spans="1:7" s="1" customFormat="1" ht="25.5" x14ac:dyDescent="0.2">
      <c r="A87" s="13"/>
      <c r="B87" s="19"/>
      <c r="C87" s="15">
        <v>4300</v>
      </c>
      <c r="D87" s="16" t="s">
        <v>35</v>
      </c>
      <c r="E87" s="17">
        <v>2387</v>
      </c>
      <c r="F87" s="17">
        <v>2386.1999999999998</v>
      </c>
      <c r="G87" s="18">
        <f t="shared" si="2"/>
        <v>0.9996648512777544</v>
      </c>
    </row>
    <row r="88" spans="1:7" s="1" customFormat="1" ht="17.100000000000001" customHeight="1" x14ac:dyDescent="0.2">
      <c r="A88" s="13"/>
      <c r="B88" s="19"/>
      <c r="C88" s="15">
        <v>4360</v>
      </c>
      <c r="D88" s="16" t="s">
        <v>24</v>
      </c>
      <c r="E88" s="17">
        <v>116</v>
      </c>
      <c r="F88" s="17">
        <v>115.53</v>
      </c>
      <c r="G88" s="18">
        <f t="shared" si="2"/>
        <v>0.99594827586206902</v>
      </c>
    </row>
    <row r="89" spans="1:7" s="1" customFormat="1" x14ac:dyDescent="0.2">
      <c r="A89" s="13"/>
      <c r="B89" s="19"/>
      <c r="C89" s="15">
        <v>4410</v>
      </c>
      <c r="D89" s="16" t="s">
        <v>25</v>
      </c>
      <c r="E89" s="17">
        <v>8</v>
      </c>
      <c r="F89" s="17">
        <v>7.15</v>
      </c>
      <c r="G89" s="18">
        <f t="shared" si="2"/>
        <v>0.89375000000000004</v>
      </c>
    </row>
    <row r="90" spans="1:7" s="1" customFormat="1" x14ac:dyDescent="0.2">
      <c r="A90" s="13"/>
      <c r="B90" s="19"/>
      <c r="C90" s="15">
        <v>4430</v>
      </c>
      <c r="D90" s="16" t="s">
        <v>26</v>
      </c>
      <c r="E90" s="17">
        <v>1034</v>
      </c>
      <c r="F90" s="17">
        <v>1033.0999999999999</v>
      </c>
      <c r="G90" s="18">
        <f t="shared" si="2"/>
        <v>0.99912959381044475</v>
      </c>
    </row>
    <row r="91" spans="1:7" s="1" customFormat="1" x14ac:dyDescent="0.2">
      <c r="A91" s="13"/>
      <c r="B91" s="19"/>
      <c r="C91" s="15">
        <v>4440</v>
      </c>
      <c r="D91" s="16" t="s">
        <v>27</v>
      </c>
      <c r="E91" s="17">
        <v>353</v>
      </c>
      <c r="F91" s="17">
        <v>353</v>
      </c>
      <c r="G91" s="18">
        <f t="shared" si="2"/>
        <v>1</v>
      </c>
    </row>
    <row r="92" spans="1:7" s="1" customFormat="1" ht="17.100000000000001" customHeight="1" x14ac:dyDescent="0.2">
      <c r="A92" s="13"/>
      <c r="B92" s="19"/>
      <c r="C92" s="15">
        <v>4520</v>
      </c>
      <c r="D92" s="16" t="s">
        <v>29</v>
      </c>
      <c r="E92" s="17">
        <v>99</v>
      </c>
      <c r="F92" s="17">
        <v>99</v>
      </c>
      <c r="G92" s="18">
        <f t="shared" si="2"/>
        <v>1</v>
      </c>
    </row>
    <row r="93" spans="1:7" s="1" customFormat="1" ht="63.75" x14ac:dyDescent="0.2">
      <c r="A93" s="12"/>
      <c r="B93" s="45" t="s">
        <v>56</v>
      </c>
      <c r="C93" s="40"/>
      <c r="D93" s="44" t="s">
        <v>57</v>
      </c>
      <c r="E93" s="42">
        <f>SUM(E94:E109)</f>
        <v>306172</v>
      </c>
      <c r="F93" s="42">
        <f>SUM(F94:F109)</f>
        <v>306155.81</v>
      </c>
      <c r="G93" s="31">
        <f t="shared" si="2"/>
        <v>0.99994712122597751</v>
      </c>
    </row>
    <row r="94" spans="1:7" s="1" customFormat="1" ht="25.5" x14ac:dyDescent="0.2">
      <c r="A94" s="13"/>
      <c r="B94" s="14"/>
      <c r="C94" s="15">
        <v>3020</v>
      </c>
      <c r="D94" s="16" t="s">
        <v>16</v>
      </c>
      <c r="E94" s="17">
        <v>11543</v>
      </c>
      <c r="F94" s="17">
        <v>11542.09</v>
      </c>
      <c r="G94" s="18">
        <f t="shared" si="2"/>
        <v>0.99992116434202549</v>
      </c>
    </row>
    <row r="95" spans="1:7" s="1" customFormat="1" ht="51" x14ac:dyDescent="0.2">
      <c r="A95" s="13"/>
      <c r="B95" s="19"/>
      <c r="C95" s="20" t="s">
        <v>17</v>
      </c>
      <c r="D95" s="16" t="s">
        <v>18</v>
      </c>
      <c r="E95" s="17">
        <v>197555</v>
      </c>
      <c r="F95" s="17">
        <v>197551.5</v>
      </c>
      <c r="G95" s="18">
        <f t="shared" si="2"/>
        <v>0.99998228341474527</v>
      </c>
    </row>
    <row r="96" spans="1:7" s="1" customFormat="1" ht="17.100000000000001" customHeight="1" x14ac:dyDescent="0.2">
      <c r="A96" s="13"/>
      <c r="B96" s="19"/>
      <c r="C96" s="15">
        <v>4170</v>
      </c>
      <c r="D96" s="16" t="s">
        <v>19</v>
      </c>
      <c r="E96" s="17">
        <v>975</v>
      </c>
      <c r="F96" s="17">
        <v>974.72</v>
      </c>
      <c r="G96" s="18">
        <f t="shared" si="2"/>
        <v>0.99971282051282051</v>
      </c>
    </row>
    <row r="97" spans="1:7" s="1" customFormat="1" ht="42.75" customHeight="1" x14ac:dyDescent="0.2">
      <c r="A97" s="13"/>
      <c r="B97" s="19"/>
      <c r="C97" s="15">
        <v>4210</v>
      </c>
      <c r="D97" s="16" t="s">
        <v>73</v>
      </c>
      <c r="E97" s="17">
        <v>45192</v>
      </c>
      <c r="F97" s="17">
        <v>45191.73</v>
      </c>
      <c r="G97" s="18">
        <f t="shared" si="2"/>
        <v>0.9999940254912375</v>
      </c>
    </row>
    <row r="98" spans="1:7" s="1" customFormat="1" x14ac:dyDescent="0.2">
      <c r="A98" s="13"/>
      <c r="B98" s="19"/>
      <c r="C98" s="15">
        <v>4240</v>
      </c>
      <c r="D98" s="16" t="s">
        <v>20</v>
      </c>
      <c r="E98" s="17">
        <v>1706</v>
      </c>
      <c r="F98" s="17">
        <v>1704.08</v>
      </c>
      <c r="G98" s="18">
        <f t="shared" si="2"/>
        <v>0.99887456037514655</v>
      </c>
    </row>
    <row r="99" spans="1:7" s="1" customFormat="1" x14ac:dyDescent="0.2">
      <c r="A99" s="13"/>
      <c r="B99" s="19"/>
      <c r="C99" s="15">
        <v>4260</v>
      </c>
      <c r="D99" s="16" t="s">
        <v>21</v>
      </c>
      <c r="E99" s="17">
        <v>31804</v>
      </c>
      <c r="F99" s="17">
        <v>31802.880000000001</v>
      </c>
      <c r="G99" s="18">
        <f t="shared" si="2"/>
        <v>0.99996478430386115</v>
      </c>
    </row>
    <row r="100" spans="1:7" s="1" customFormat="1" x14ac:dyDescent="0.2">
      <c r="A100" s="13"/>
      <c r="B100" s="19"/>
      <c r="C100" s="15">
        <v>4270</v>
      </c>
      <c r="D100" s="16" t="s">
        <v>58</v>
      </c>
      <c r="E100" s="17">
        <v>505</v>
      </c>
      <c r="F100" s="17">
        <v>503.26</v>
      </c>
      <c r="G100" s="18">
        <f t="shared" si="2"/>
        <v>0.99655445544554455</v>
      </c>
    </row>
    <row r="101" spans="1:7" s="1" customFormat="1" ht="17.100000000000001" customHeight="1" x14ac:dyDescent="0.2">
      <c r="A101" s="13"/>
      <c r="B101" s="19"/>
      <c r="C101" s="15">
        <v>4280</v>
      </c>
      <c r="D101" s="16" t="s">
        <v>22</v>
      </c>
      <c r="E101" s="17">
        <v>94</v>
      </c>
      <c r="F101" s="17">
        <v>93.11</v>
      </c>
      <c r="G101" s="18">
        <f t="shared" si="2"/>
        <v>0.99053191489361703</v>
      </c>
    </row>
    <row r="102" spans="1:7" s="1" customFormat="1" ht="25.5" x14ac:dyDescent="0.2">
      <c r="A102" s="13"/>
      <c r="B102" s="19"/>
      <c r="C102" s="15">
        <v>4300</v>
      </c>
      <c r="D102" s="16" t="s">
        <v>59</v>
      </c>
      <c r="E102" s="17">
        <v>5469</v>
      </c>
      <c r="F102" s="17">
        <v>5468.57</v>
      </c>
      <c r="G102" s="18">
        <f t="shared" si="2"/>
        <v>0.99992137502285605</v>
      </c>
    </row>
    <row r="103" spans="1:7" s="1" customFormat="1" ht="17.100000000000001" customHeight="1" x14ac:dyDescent="0.2">
      <c r="A103" s="13"/>
      <c r="B103" s="19"/>
      <c r="C103" s="15">
        <v>4360</v>
      </c>
      <c r="D103" s="16" t="s">
        <v>24</v>
      </c>
      <c r="E103" s="17">
        <v>741</v>
      </c>
      <c r="F103" s="17">
        <v>739.49</v>
      </c>
      <c r="G103" s="18">
        <f t="shared" si="2"/>
        <v>0.99796221322537115</v>
      </c>
    </row>
    <row r="104" spans="1:7" s="1" customFormat="1" x14ac:dyDescent="0.2">
      <c r="A104" s="13"/>
      <c r="B104" s="19"/>
      <c r="C104" s="15">
        <v>4410</v>
      </c>
      <c r="D104" s="16" t="s">
        <v>25</v>
      </c>
      <c r="E104" s="17">
        <v>425</v>
      </c>
      <c r="F104" s="17">
        <v>424</v>
      </c>
      <c r="G104" s="18">
        <f t="shared" si="2"/>
        <v>0.99764705882352944</v>
      </c>
    </row>
    <row r="105" spans="1:7" s="1" customFormat="1" x14ac:dyDescent="0.2">
      <c r="A105" s="13"/>
      <c r="B105" s="19"/>
      <c r="C105" s="15">
        <v>4430</v>
      </c>
      <c r="D105" s="16" t="s">
        <v>26</v>
      </c>
      <c r="E105" s="17">
        <v>1936</v>
      </c>
      <c r="F105" s="17">
        <v>1935.74</v>
      </c>
      <c r="G105" s="18">
        <f t="shared" si="2"/>
        <v>0.99986570247933881</v>
      </c>
    </row>
    <row r="106" spans="1:7" s="1" customFormat="1" x14ac:dyDescent="0.2">
      <c r="A106" s="13"/>
      <c r="B106" s="19"/>
      <c r="C106" s="15">
        <v>4440</v>
      </c>
      <c r="D106" s="16" t="s">
        <v>27</v>
      </c>
      <c r="E106" s="17">
        <v>7241</v>
      </c>
      <c r="F106" s="17">
        <v>7241</v>
      </c>
      <c r="G106" s="18">
        <f t="shared" si="2"/>
        <v>1</v>
      </c>
    </row>
    <row r="107" spans="1:7" s="1" customFormat="1" x14ac:dyDescent="0.2">
      <c r="A107" s="13"/>
      <c r="B107" s="19"/>
      <c r="C107" s="15">
        <v>4510</v>
      </c>
      <c r="D107" s="16" t="s">
        <v>28</v>
      </c>
      <c r="E107" s="17">
        <v>7</v>
      </c>
      <c r="F107" s="17">
        <v>6.45</v>
      </c>
      <c r="G107" s="18">
        <f t="shared" si="2"/>
        <v>0.92142857142857149</v>
      </c>
    </row>
    <row r="108" spans="1:7" s="1" customFormat="1" ht="17.100000000000001" customHeight="1" x14ac:dyDescent="0.2">
      <c r="A108" s="13"/>
      <c r="B108" s="19"/>
      <c r="C108" s="15">
        <v>4520</v>
      </c>
      <c r="D108" s="16" t="s">
        <v>29</v>
      </c>
      <c r="E108" s="17">
        <v>149</v>
      </c>
      <c r="F108" s="17">
        <v>147.49</v>
      </c>
      <c r="G108" s="18">
        <f t="shared" si="2"/>
        <v>0.98986577181208057</v>
      </c>
    </row>
    <row r="109" spans="1:7" s="1" customFormat="1" x14ac:dyDescent="0.2">
      <c r="A109" s="13"/>
      <c r="B109" s="19"/>
      <c r="C109" s="15">
        <v>4700</v>
      </c>
      <c r="D109" s="16" t="s">
        <v>30</v>
      </c>
      <c r="E109" s="17">
        <v>830</v>
      </c>
      <c r="F109" s="17">
        <v>829.7</v>
      </c>
      <c r="G109" s="18">
        <f t="shared" si="2"/>
        <v>0.99963855421686754</v>
      </c>
    </row>
    <row r="110" spans="1:7" s="1" customFormat="1" x14ac:dyDescent="0.2">
      <c r="A110" s="12"/>
      <c r="B110" s="45" t="s">
        <v>60</v>
      </c>
      <c r="C110" s="40"/>
      <c r="D110" s="44" t="s">
        <v>61</v>
      </c>
      <c r="E110" s="42">
        <f>SUM(E111)</f>
        <v>51990</v>
      </c>
      <c r="F110" s="42">
        <f>SUM(F111)</f>
        <v>51990</v>
      </c>
      <c r="G110" s="31">
        <f>F110/E110</f>
        <v>1</v>
      </c>
    </row>
    <row r="111" spans="1:7" s="1" customFormat="1" x14ac:dyDescent="0.2">
      <c r="A111" s="13"/>
      <c r="B111" s="19"/>
      <c r="C111" s="15">
        <v>4440</v>
      </c>
      <c r="D111" s="16" t="s">
        <v>27</v>
      </c>
      <c r="E111" s="17">
        <v>51990</v>
      </c>
      <c r="F111" s="17">
        <v>51990</v>
      </c>
      <c r="G111" s="18">
        <f>F111/E111</f>
        <v>1</v>
      </c>
    </row>
    <row r="112" spans="1:7" s="1" customFormat="1" ht="17.100000000000001" customHeight="1" x14ac:dyDescent="0.2">
      <c r="A112" s="32" t="s">
        <v>62</v>
      </c>
      <c r="B112" s="33"/>
      <c r="C112" s="34"/>
      <c r="D112" s="38" t="s">
        <v>63</v>
      </c>
      <c r="E112" s="36">
        <f>E113+E122</f>
        <v>124377</v>
      </c>
      <c r="F112" s="36">
        <f>F113+F122</f>
        <v>124365.73</v>
      </c>
      <c r="G112" s="37">
        <f>F112/E112</f>
        <v>0.99990938839174437</v>
      </c>
    </row>
    <row r="113" spans="1:7" s="1" customFormat="1" ht="17.100000000000001" customHeight="1" x14ac:dyDescent="0.2">
      <c r="A113" s="12"/>
      <c r="B113" s="45" t="s">
        <v>64</v>
      </c>
      <c r="C113" s="40"/>
      <c r="D113" s="44" t="s">
        <v>65</v>
      </c>
      <c r="E113" s="42">
        <f>SUM(E114:E121)</f>
        <v>124052</v>
      </c>
      <c r="F113" s="42">
        <f>SUM(F114:F121)</f>
        <v>124040.73</v>
      </c>
      <c r="G113" s="31">
        <f t="shared" ref="G113:G121" si="3">F113/E113</f>
        <v>0.99990915100119304</v>
      </c>
    </row>
    <row r="114" spans="1:7" s="1" customFormat="1" ht="25.5" x14ac:dyDescent="0.2">
      <c r="A114" s="13"/>
      <c r="B114" s="14"/>
      <c r="C114" s="15">
        <v>3020</v>
      </c>
      <c r="D114" s="16" t="s">
        <v>16</v>
      </c>
      <c r="E114" s="17">
        <v>7259</v>
      </c>
      <c r="F114" s="17">
        <v>7257.35</v>
      </c>
      <c r="G114" s="18">
        <f t="shared" si="3"/>
        <v>0.99977269596363139</v>
      </c>
    </row>
    <row r="115" spans="1:7" s="1" customFormat="1" ht="51" x14ac:dyDescent="0.2">
      <c r="A115" s="13"/>
      <c r="B115" s="19"/>
      <c r="C115" s="20" t="s">
        <v>17</v>
      </c>
      <c r="D115" s="16" t="s">
        <v>18</v>
      </c>
      <c r="E115" s="17">
        <v>102260</v>
      </c>
      <c r="F115" s="17">
        <v>102255.02</v>
      </c>
      <c r="G115" s="18">
        <f t="shared" si="3"/>
        <v>0.99995130060629767</v>
      </c>
    </row>
    <row r="116" spans="1:7" s="1" customFormat="1" x14ac:dyDescent="0.2">
      <c r="A116" s="13"/>
      <c r="B116" s="19"/>
      <c r="C116" s="15">
        <v>4210</v>
      </c>
      <c r="D116" s="16" t="s">
        <v>75</v>
      </c>
      <c r="E116" s="17">
        <v>6043</v>
      </c>
      <c r="F116" s="17">
        <v>6041.62</v>
      </c>
      <c r="G116" s="18">
        <f t="shared" si="3"/>
        <v>0.99977163660433555</v>
      </c>
    </row>
    <row r="117" spans="1:7" s="1" customFormat="1" x14ac:dyDescent="0.2">
      <c r="A117" s="13"/>
      <c r="B117" s="19"/>
      <c r="C117" s="15">
        <v>4240</v>
      </c>
      <c r="D117" s="16" t="s">
        <v>66</v>
      </c>
      <c r="E117" s="17">
        <v>490</v>
      </c>
      <c r="F117" s="17">
        <v>488.45</v>
      </c>
      <c r="G117" s="18">
        <f t="shared" si="3"/>
        <v>0.99683673469387757</v>
      </c>
    </row>
    <row r="118" spans="1:7" s="1" customFormat="1" x14ac:dyDescent="0.2">
      <c r="A118" s="13"/>
      <c r="B118" s="19"/>
      <c r="C118" s="15">
        <v>4260</v>
      </c>
      <c r="D118" s="16" t="s">
        <v>21</v>
      </c>
      <c r="E118" s="17">
        <v>1151</v>
      </c>
      <c r="F118" s="17">
        <v>1150.6600000000001</v>
      </c>
      <c r="G118" s="18">
        <f t="shared" si="3"/>
        <v>0.99970460469157263</v>
      </c>
    </row>
    <row r="119" spans="1:7" s="1" customFormat="1" ht="17.100000000000001" customHeight="1" x14ac:dyDescent="0.2">
      <c r="A119" s="13"/>
      <c r="B119" s="19"/>
      <c r="C119" s="15">
        <v>4270</v>
      </c>
      <c r="D119" s="16" t="s">
        <v>77</v>
      </c>
      <c r="E119" s="17">
        <v>275</v>
      </c>
      <c r="F119" s="17">
        <v>274.76</v>
      </c>
      <c r="G119" s="18">
        <f t="shared" si="3"/>
        <v>0.99912727272727264</v>
      </c>
    </row>
    <row r="120" spans="1:7" s="1" customFormat="1" x14ac:dyDescent="0.2">
      <c r="A120" s="13"/>
      <c r="B120" s="19"/>
      <c r="C120" s="15">
        <v>4300</v>
      </c>
      <c r="D120" s="16" t="s">
        <v>76</v>
      </c>
      <c r="E120" s="17">
        <v>334</v>
      </c>
      <c r="F120" s="17">
        <v>332.87</v>
      </c>
      <c r="G120" s="18">
        <f t="shared" si="3"/>
        <v>0.99661676646706587</v>
      </c>
    </row>
    <row r="121" spans="1:7" s="1" customFormat="1" x14ac:dyDescent="0.2">
      <c r="A121" s="13"/>
      <c r="B121" s="19"/>
      <c r="C121" s="15">
        <v>4440</v>
      </c>
      <c r="D121" s="16" t="s">
        <v>27</v>
      </c>
      <c r="E121" s="17">
        <v>6240</v>
      </c>
      <c r="F121" s="17">
        <v>6240</v>
      </c>
      <c r="G121" s="18">
        <f t="shared" si="3"/>
        <v>1</v>
      </c>
    </row>
    <row r="122" spans="1:7" s="1" customFormat="1" ht="17.100000000000001" customHeight="1" x14ac:dyDescent="0.2">
      <c r="A122" s="12"/>
      <c r="B122" s="45" t="s">
        <v>67</v>
      </c>
      <c r="C122" s="40"/>
      <c r="D122" s="44" t="s">
        <v>68</v>
      </c>
      <c r="E122" s="42">
        <f>SUM(E123)</f>
        <v>325</v>
      </c>
      <c r="F122" s="42">
        <f>SUM(F123)</f>
        <v>325</v>
      </c>
      <c r="G122" s="31" t="s">
        <v>69</v>
      </c>
    </row>
    <row r="123" spans="1:7" s="1" customFormat="1" ht="17.100000000000001" customHeight="1" x14ac:dyDescent="0.2">
      <c r="A123" s="13"/>
      <c r="B123" s="14"/>
      <c r="C123" s="22">
        <v>3260</v>
      </c>
      <c r="D123" s="16" t="s">
        <v>70</v>
      </c>
      <c r="E123" s="17">
        <v>325</v>
      </c>
      <c r="F123" s="17">
        <v>325</v>
      </c>
      <c r="G123" s="18">
        <f>F123/E123</f>
        <v>1</v>
      </c>
    </row>
    <row r="124" spans="1:7" s="1" customFormat="1" ht="5.45" customHeight="1" x14ac:dyDescent="0.2">
      <c r="A124" s="52"/>
      <c r="B124" s="52"/>
      <c r="C124" s="53"/>
      <c r="D124" s="54"/>
      <c r="E124" s="54"/>
      <c r="F124" s="23"/>
      <c r="G124" s="24"/>
    </row>
    <row r="125" spans="1:7" s="1" customFormat="1" ht="17.100000000000001" customHeight="1" x14ac:dyDescent="0.2">
      <c r="A125" s="55" t="s">
        <v>71</v>
      </c>
      <c r="B125" s="55"/>
      <c r="C125" s="55"/>
      <c r="D125" s="55"/>
      <c r="E125" s="28">
        <f>E8+E112</f>
        <v>6065040</v>
      </c>
      <c r="F125" s="28">
        <f>F8+F112</f>
        <v>6064391.620000001</v>
      </c>
      <c r="G125" s="29">
        <f>F125/E125</f>
        <v>0.9998930955113241</v>
      </c>
    </row>
    <row r="126" spans="1:7" s="1" customFormat="1" ht="243.4" customHeight="1" x14ac:dyDescent="0.2">
      <c r="A126" s="46"/>
      <c r="B126" s="46"/>
      <c r="C126" s="46"/>
      <c r="D126" s="46"/>
      <c r="E126" s="46"/>
      <c r="F126" s="23"/>
      <c r="G126" s="23"/>
    </row>
    <row r="127" spans="1:7" s="1" customFormat="1" ht="243.4" customHeight="1" x14ac:dyDescent="0.2">
      <c r="A127" s="46"/>
      <c r="B127" s="46"/>
      <c r="C127" s="46"/>
      <c r="D127" s="46"/>
      <c r="E127" s="46"/>
      <c r="F127" s="23"/>
      <c r="G127" s="23"/>
    </row>
    <row r="128" spans="1:7" s="1" customFormat="1" ht="5.45" customHeight="1" x14ac:dyDescent="0.2">
      <c r="A128" s="46"/>
      <c r="B128" s="46"/>
      <c r="C128" s="46"/>
      <c r="D128" s="46"/>
      <c r="E128" s="46"/>
      <c r="F128" s="23"/>
      <c r="G128" s="23"/>
    </row>
    <row r="129" spans="1:7" s="1" customFormat="1" ht="11.65" customHeight="1" x14ac:dyDescent="0.2">
      <c r="A129" s="47"/>
      <c r="B129" s="47"/>
      <c r="C129" s="46"/>
      <c r="D129" s="46"/>
      <c r="E129" s="46"/>
      <c r="F129" s="23"/>
      <c r="G129" s="23"/>
    </row>
    <row r="130" spans="1:7" s="1" customFormat="1" ht="5.45" customHeight="1" x14ac:dyDescent="0.2">
      <c r="A130" s="47"/>
      <c r="B130" s="47"/>
      <c r="C130" s="46"/>
      <c r="D130" s="46"/>
      <c r="E130" s="46"/>
      <c r="F130" s="23"/>
      <c r="G130" s="23"/>
    </row>
  </sheetData>
  <mergeCells count="13">
    <mergeCell ref="D1:G1"/>
    <mergeCell ref="D2:G2"/>
    <mergeCell ref="A126:E126"/>
    <mergeCell ref="A4:G4"/>
    <mergeCell ref="A5:E5"/>
    <mergeCell ref="A124:C124"/>
    <mergeCell ref="D124:E124"/>
    <mergeCell ref="A125:D125"/>
    <mergeCell ref="A127:E127"/>
    <mergeCell ref="A128:E128"/>
    <mergeCell ref="A129:B130"/>
    <mergeCell ref="C129:E129"/>
    <mergeCell ref="C130:E130"/>
  </mergeCells>
  <pageMargins left="0.75" right="0.75" top="1" bottom="1" header="0.5" footer="0.5"/>
  <pageSetup paperSize="9" scale="74" orientation="portrait" verticalDpi="0" r:id="rId1"/>
  <headerFooter>
    <oddFooter>&amp;RStrona &amp;P z &amp;N</oddFooter>
  </headerFooter>
  <colBreaks count="1" manualBreakCount="1">
    <brk id="7" min="3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2a Oświata</vt:lpstr>
      <vt:lpstr>'Zał. Nr 2a Oświata'!Obszar_wydruku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E560</dc:creator>
  <cp:lastModifiedBy>E560</cp:lastModifiedBy>
  <cp:lastPrinted>2017-03-28T14:51:09Z</cp:lastPrinted>
  <dcterms:created xsi:type="dcterms:W3CDTF">2016-08-21T20:40:04Z</dcterms:created>
  <dcterms:modified xsi:type="dcterms:W3CDTF">2017-03-31T07:05:13Z</dcterms:modified>
</cp:coreProperties>
</file>