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Tabela nr 2a " sheetId="1" r:id="rId1"/>
  </sheets>
  <definedNames>
    <definedName name="_xlnm.Print_Titles" localSheetId="0">'Tabela nr 2a '!$1:$2</definedName>
  </definedNames>
  <calcPr fullCalcOnLoad="1"/>
</workbook>
</file>

<file path=xl/sharedStrings.xml><?xml version="1.0" encoding="utf-8"?>
<sst xmlns="http://schemas.openxmlformats.org/spreadsheetml/2006/main" count="85" uniqueCount="51">
  <si>
    <t>Drogi publiczne gminne</t>
  </si>
  <si>
    <t>z tego:</t>
  </si>
  <si>
    <t>Dział</t>
  </si>
  <si>
    <t>Rozdział</t>
  </si>
  <si>
    <t>Nazwa zadania</t>
  </si>
  <si>
    <t>Plan</t>
  </si>
  <si>
    <t>Dochody własne</t>
  </si>
  <si>
    <t>Dotacje</t>
  </si>
  <si>
    <t>Jednostka organizacyjna realizująca program lub koordynująca wykonanie programu</t>
  </si>
  <si>
    <t>Administracja publiczna</t>
  </si>
  <si>
    <t>Gospodarka komunalna  i ochrona środowiska</t>
  </si>
  <si>
    <t>I.</t>
  </si>
  <si>
    <t>Urząd Miejski</t>
  </si>
  <si>
    <t>Wydatki inwestycyjne</t>
  </si>
  <si>
    <t>Środki o których mowa w art.. 5 ust. 1 pkt 2 i 3 uofp</t>
  </si>
  <si>
    <t>Urzad Miejski</t>
  </si>
  <si>
    <t>Zakup sprzetu komputerowego i oprogramowania</t>
  </si>
  <si>
    <t>Dostarczanie wody</t>
  </si>
  <si>
    <t>Gospodarka mieszkaniowa</t>
  </si>
  <si>
    <t>Zakup gruntu - zakup działki przy ul. E. Słońskiego i ul. M. Konopnickiej</t>
  </si>
  <si>
    <t>Pożyczki</t>
  </si>
  <si>
    <t>Budowa wodociągu w ul. J. Łukasińskiego</t>
  </si>
  <si>
    <t>Budowa wodociągu w ul. I. Prądzyńskiego</t>
  </si>
  <si>
    <t>Budowa wodociagu w ul. P. Wysockiego</t>
  </si>
  <si>
    <t>Budowa wodociagu w ul.  Żbikowskiej</t>
  </si>
  <si>
    <t>Opracowanie dokumentacji projektowej na budowę wodociągu w ul. B. Leśmiana od ul. A. Asnyka do ul. Grunwaldzkiej</t>
  </si>
  <si>
    <t>Opracowanie dokumentacji projektowej na budowę wodociągu w ul. Kujawskiej i M. Kopernika</t>
  </si>
  <si>
    <t>Opracowanie dokumentacji  projektowej na budowę wodociągu w ul. Pomorskiej</t>
  </si>
  <si>
    <t>Dokumentacja i budowa ścieżek rowerowych ZIT WOW</t>
  </si>
  <si>
    <t xml:space="preserve">Opracowanie dokumentacji projektowej przebudowy ul. Brzozowej wraz z infrastrukturą towarzyszącą </t>
  </si>
  <si>
    <t>Opracowanie dokumentacji projektowej przebudowy  ul. J. Sułkowskiego wraz z infrastrukturą towarzyszącą od ul.Żbikowskiej do ul. Bohaterów Wolności</t>
  </si>
  <si>
    <t>Opracowanie dokumentacji projektowej przebudowy ul. C. Norwida wraz z infrastrukturą towarzyszącą</t>
  </si>
  <si>
    <t>Opracowanie dokumentacji projektowej przebudowy ul. Pokoju wraz z infrastrukturą towarzyszącą</t>
  </si>
  <si>
    <t>Przebudowa nawierzchni w ul. J. Sułkowskiego od ul. S.Źółkiewskiego do ul. Żbikowskiej wraz z infrastrukturą towarzysząca</t>
  </si>
  <si>
    <t>Przebudowa nawierzchni w ul. Łowickiej, Sokolej wraz z odwodnieniem</t>
  </si>
  <si>
    <t>Zakup gruntu</t>
  </si>
  <si>
    <t>Bezpieczeństwo publiczne i ochrona przeciwpożarowa</t>
  </si>
  <si>
    <t>Pomoc społeczna</t>
  </si>
  <si>
    <t>MOPS</t>
  </si>
  <si>
    <t>Opracowanie dokumentacji projektowej na budowę kanału sanitarnego w ul. Kujawskiej od ul. J. Hallera do ul. Wojska Polskiego</t>
  </si>
  <si>
    <t xml:space="preserve">Opracowanie dokumentacji projektowej na budowę kanału sanitarnego w ul. W Kossaka na odcinku od ul. J. Malczewskiego do ul. T. Axentowicza </t>
  </si>
  <si>
    <t>Razem wydatki inwestycyjne - majątkowe</t>
  </si>
  <si>
    <t>Opracowanie dokumentacji projektowej na budowę wodociągu w ul. Z. Gęsickiego i Szarych Szeregów od ul. Z. Gęsickiego do ul. P. Tetmajera oraz w ul. Krótkiej</t>
  </si>
  <si>
    <t>Opracowanie dokumentacji projektowej na budowę ciągu ulic: S.Żółkiewskiego, M. Oginskiego, S. Barcewicza wraz z infrastrukturą towarzyszącą</t>
  </si>
  <si>
    <t>Przebudowa nawierzchni w ul. Klonowej wraz z odwodnieniem</t>
  </si>
  <si>
    <t>Zintegrowany system wczesnego ostrzegania i alarmowania ludności</t>
  </si>
  <si>
    <t>Przebudowa nawierzchni w ul. J. Sobieskiego wraz z odwodnieniem</t>
  </si>
  <si>
    <t>Opracowanie dokumentacji projektowej na budowę kanału sanitarnego w ul. S. Barcewicza</t>
  </si>
  <si>
    <t>Opracowanie dokumentacji projektowej na budowę wodociągu w ul. St. Kostki i ul. Wojska Polskiego</t>
  </si>
  <si>
    <t>Opracowanie dokumentacji projektowej na budowę wodociągu w ul. Królowej Jadwigi od ul. Al. Krakowskiej  do ul. J. Hallera</t>
  </si>
  <si>
    <t>Opracowanie dokumentacji projektowej i budowa zespołu budynków komunalnych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</si>
</sst>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3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0" fillId="0" borderId="0" xfId="60" applyNumberFormat="1" applyFont="1" applyBorder="1" applyAlignment="1">
      <alignment/>
    </xf>
    <xf numFmtId="174" fontId="1" fillId="0" borderId="0" xfId="60" applyNumberFormat="1" applyFont="1" applyAlignment="1">
      <alignment horizontal="center" vertical="center" wrapText="1"/>
    </xf>
    <xf numFmtId="174" fontId="0" fillId="0" borderId="0" xfId="60" applyNumberFormat="1" applyFont="1" applyAlignment="1">
      <alignment horizontal="right"/>
    </xf>
    <xf numFmtId="174" fontId="0" fillId="0" borderId="0" xfId="60" applyNumberFormat="1" applyFont="1" applyAlignment="1">
      <alignment/>
    </xf>
    <xf numFmtId="174" fontId="5" fillId="33" borderId="10" xfId="60" applyNumberFormat="1" applyFont="1" applyFill="1" applyBorder="1" applyAlignment="1">
      <alignment horizontal="center" vertical="center"/>
    </xf>
    <xf numFmtId="174" fontId="5" fillId="33" borderId="11" xfId="60" applyNumberFormat="1" applyFont="1" applyFill="1" applyBorder="1" applyAlignment="1">
      <alignment horizontal="center" vertical="center" wrapText="1"/>
    </xf>
    <xf numFmtId="174" fontId="5" fillId="33" borderId="12" xfId="60" applyNumberFormat="1" applyFont="1" applyFill="1" applyBorder="1" applyAlignment="1">
      <alignment horizontal="center" vertical="center" wrapText="1"/>
    </xf>
    <xf numFmtId="174" fontId="5" fillId="33" borderId="13" xfId="6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174" fontId="0" fillId="33" borderId="15" xfId="60" applyNumberFormat="1" applyFont="1" applyFill="1" applyBorder="1" applyAlignment="1">
      <alignment/>
    </xf>
    <xf numFmtId="42" fontId="4" fillId="0" borderId="16" xfId="60" applyNumberFormat="1" applyFont="1" applyBorder="1" applyAlignment="1">
      <alignment vertical="center"/>
    </xf>
    <xf numFmtId="42" fontId="4" fillId="0" borderId="16" xfId="60" applyNumberFormat="1" applyFont="1" applyBorder="1" applyAlignment="1">
      <alignment horizontal="center" vertical="center" wrapText="1"/>
    </xf>
    <xf numFmtId="42" fontId="1" fillId="0" borderId="17" xfId="60" applyNumberFormat="1" applyFont="1" applyBorder="1" applyAlignment="1">
      <alignment vertical="center"/>
    </xf>
    <xf numFmtId="42" fontId="1" fillId="0" borderId="18" xfId="60" applyNumberFormat="1" applyFont="1" applyBorder="1" applyAlignment="1">
      <alignment vertical="center"/>
    </xf>
    <xf numFmtId="42" fontId="4" fillId="0" borderId="19" xfId="60" applyNumberFormat="1" applyFont="1" applyBorder="1" applyAlignment="1">
      <alignment vertical="center"/>
    </xf>
    <xf numFmtId="42" fontId="4" fillId="0" borderId="20" xfId="60" applyNumberFormat="1" applyFont="1" applyBorder="1" applyAlignment="1">
      <alignment vertical="center"/>
    </xf>
    <xf numFmtId="174" fontId="5" fillId="33" borderId="12" xfId="60" applyNumberFormat="1" applyFont="1" applyFill="1" applyBorder="1" applyAlignment="1">
      <alignment horizontal="center" vertical="center"/>
    </xf>
    <xf numFmtId="174" fontId="0" fillId="0" borderId="0" xfId="60" applyNumberFormat="1" applyFont="1" applyAlignment="1">
      <alignment/>
    </xf>
    <xf numFmtId="0" fontId="4" fillId="0" borderId="21" xfId="0" applyFont="1" applyBorder="1" applyAlignment="1">
      <alignment vertical="center"/>
    </xf>
    <xf numFmtId="1" fontId="4" fillId="0" borderId="16" xfId="60" applyNumberFormat="1" applyFont="1" applyBorder="1" applyAlignment="1">
      <alignment horizontal="right" vertical="center"/>
    </xf>
    <xf numFmtId="174" fontId="4" fillId="0" borderId="22" xfId="60" applyNumberFormat="1" applyFont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/>
    </xf>
    <xf numFmtId="174" fontId="7" fillId="33" borderId="24" xfId="60" applyNumberFormat="1" applyFont="1" applyFill="1" applyBorder="1" applyAlignment="1">
      <alignment/>
    </xf>
    <xf numFmtId="174" fontId="1" fillId="0" borderId="25" xfId="60" applyNumberFormat="1" applyFont="1" applyBorder="1" applyAlignment="1">
      <alignment horizontal="left" vertical="center" wrapText="1"/>
    </xf>
    <xf numFmtId="1" fontId="8" fillId="0" borderId="26" xfId="60" applyNumberFormat="1" applyFont="1" applyBorder="1" applyAlignment="1">
      <alignment horizontal="center" vertical="center" wrapText="1"/>
    </xf>
    <xf numFmtId="1" fontId="8" fillId="0" borderId="17" xfId="60" applyNumberFormat="1" applyFont="1" applyBorder="1" applyAlignment="1">
      <alignment horizontal="center" vertical="center" wrapText="1"/>
    </xf>
    <xf numFmtId="42" fontId="1" fillId="0" borderId="17" xfId="60" applyNumberFormat="1" applyFont="1" applyBorder="1" applyAlignment="1">
      <alignment horizontal="center" vertical="center" wrapText="1"/>
    </xf>
    <xf numFmtId="42" fontId="1" fillId="0" borderId="27" xfId="60" applyNumberFormat="1" applyFont="1" applyBorder="1" applyAlignment="1">
      <alignment horizontal="center" vertical="center" wrapText="1"/>
    </xf>
    <xf numFmtId="42" fontId="1" fillId="0" borderId="25" xfId="60" applyNumberFormat="1" applyFont="1" applyBorder="1" applyAlignment="1">
      <alignment horizontal="center" vertical="center" wrapText="1"/>
    </xf>
    <xf numFmtId="1" fontId="4" fillId="0" borderId="10" xfId="60" applyNumberFormat="1" applyFont="1" applyBorder="1" applyAlignment="1">
      <alignment horizontal="center" vertical="center" wrapText="1"/>
    </xf>
    <xf numFmtId="1" fontId="4" fillId="0" borderId="19" xfId="60" applyNumberFormat="1" applyFont="1" applyBorder="1" applyAlignment="1">
      <alignment horizontal="center" vertical="center" wrapText="1"/>
    </xf>
    <xf numFmtId="1" fontId="8" fillId="0" borderId="21" xfId="60" applyNumberFormat="1" applyFont="1" applyBorder="1" applyAlignment="1">
      <alignment horizontal="center" vertical="center" wrapText="1"/>
    </xf>
    <xf numFmtId="174" fontId="1" fillId="0" borderId="28" xfId="60" applyNumberFormat="1" applyFont="1" applyBorder="1" applyAlignment="1">
      <alignment horizontal="left" vertical="center" wrapText="1"/>
    </xf>
    <xf numFmtId="42" fontId="1" fillId="0" borderId="16" xfId="60" applyNumberFormat="1" applyFont="1" applyBorder="1" applyAlignment="1">
      <alignment vertical="center"/>
    </xf>
    <xf numFmtId="42" fontId="1" fillId="0" borderId="16" xfId="60" applyNumberFormat="1" applyFont="1" applyBorder="1" applyAlignment="1">
      <alignment horizontal="center" vertical="center" wrapText="1"/>
    </xf>
    <xf numFmtId="42" fontId="1" fillId="0" borderId="28" xfId="60" applyNumberFormat="1" applyFont="1" applyBorder="1" applyAlignment="1">
      <alignment horizontal="center" vertical="center" wrapText="1"/>
    </xf>
    <xf numFmtId="1" fontId="1" fillId="0" borderId="17" xfId="60" applyNumberFormat="1" applyFont="1" applyBorder="1" applyAlignment="1">
      <alignment horizontal="center" vertical="center" wrapText="1"/>
    </xf>
    <xf numFmtId="1" fontId="4" fillId="0" borderId="21" xfId="60" applyNumberFormat="1" applyFont="1" applyBorder="1" applyAlignment="1">
      <alignment vertical="center"/>
    </xf>
    <xf numFmtId="1" fontId="4" fillId="0" borderId="16" xfId="60" applyNumberFormat="1" applyFont="1" applyBorder="1" applyAlignment="1">
      <alignment vertical="center"/>
    </xf>
    <xf numFmtId="174" fontId="4" fillId="0" borderId="22" xfId="60" applyNumberFormat="1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42" fontId="4" fillId="0" borderId="16" xfId="60" applyNumberFormat="1" applyFont="1" applyBorder="1" applyAlignment="1">
      <alignment horizontal="right" vertical="center"/>
    </xf>
    <xf numFmtId="174" fontId="4" fillId="0" borderId="19" xfId="60" applyNumberFormat="1" applyFont="1" applyBorder="1" applyAlignment="1">
      <alignment vertical="center"/>
    </xf>
    <xf numFmtId="174" fontId="1" fillId="0" borderId="16" xfId="60" applyNumberFormat="1" applyFont="1" applyBorder="1" applyAlignment="1">
      <alignment vertical="center"/>
    </xf>
    <xf numFmtId="174" fontId="1" fillId="0" borderId="17" xfId="60" applyNumberFormat="1" applyFont="1" applyBorder="1" applyAlignment="1">
      <alignment vertical="center"/>
    </xf>
    <xf numFmtId="174" fontId="4" fillId="0" borderId="16" xfId="60" applyNumberFormat="1" applyFont="1" applyBorder="1" applyAlignment="1">
      <alignment vertical="center"/>
    </xf>
    <xf numFmtId="174" fontId="1" fillId="0" borderId="18" xfId="60" applyNumberFormat="1" applyFont="1" applyBorder="1" applyAlignment="1">
      <alignment vertical="center"/>
    </xf>
    <xf numFmtId="174" fontId="4" fillId="0" borderId="20" xfId="6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" fontId="1" fillId="0" borderId="17" xfId="60" applyNumberFormat="1" applyFont="1" applyBorder="1" applyAlignment="1">
      <alignment horizontal="right" vertical="center"/>
    </xf>
    <xf numFmtId="174" fontId="1" fillId="0" borderId="27" xfId="60" applyNumberFormat="1" applyFont="1" applyBorder="1" applyAlignment="1">
      <alignment horizontal="left" vertical="center" wrapText="1"/>
    </xf>
    <xf numFmtId="42" fontId="1" fillId="0" borderId="17" xfId="60" applyNumberFormat="1" applyFont="1" applyBorder="1" applyAlignment="1">
      <alignment horizontal="right" vertical="center"/>
    </xf>
    <xf numFmtId="42" fontId="1" fillId="0" borderId="27" xfId="60" applyNumberFormat="1" applyFont="1" applyBorder="1" applyAlignment="1">
      <alignment horizontal="right" vertical="center"/>
    </xf>
    <xf numFmtId="42" fontId="1" fillId="0" borderId="25" xfId="60" applyNumberFormat="1" applyFont="1" applyBorder="1" applyAlignment="1">
      <alignment horizontal="right" vertical="center"/>
    </xf>
    <xf numFmtId="1" fontId="1" fillId="0" borderId="18" xfId="60" applyNumberFormat="1" applyFont="1" applyBorder="1" applyAlignment="1">
      <alignment horizontal="right" vertical="center"/>
    </xf>
    <xf numFmtId="174" fontId="1" fillId="0" borderId="30" xfId="60" applyNumberFormat="1" applyFont="1" applyBorder="1" applyAlignment="1">
      <alignment horizontal="left" vertical="center" wrapText="1"/>
    </xf>
    <xf numFmtId="42" fontId="1" fillId="0" borderId="18" xfId="60" applyNumberFormat="1" applyFont="1" applyBorder="1" applyAlignment="1">
      <alignment horizontal="right" vertical="center"/>
    </xf>
    <xf numFmtId="42" fontId="1" fillId="0" borderId="30" xfId="60" applyNumberFormat="1" applyFont="1" applyBorder="1" applyAlignment="1">
      <alignment horizontal="right" vertical="center"/>
    </xf>
    <xf numFmtId="42" fontId="1" fillId="0" borderId="31" xfId="60" applyNumberFormat="1" applyFont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174" fontId="4" fillId="0" borderId="17" xfId="60" applyNumberFormat="1" applyFont="1" applyBorder="1" applyAlignment="1">
      <alignment vertical="center"/>
    </xf>
    <xf numFmtId="1" fontId="4" fillId="0" borderId="26" xfId="60" applyNumberFormat="1" applyFont="1" applyBorder="1" applyAlignment="1">
      <alignment vertical="center"/>
    </xf>
    <xf numFmtId="1" fontId="1" fillId="0" borderId="17" xfId="60" applyNumberFormat="1" applyFont="1" applyBorder="1" applyAlignment="1">
      <alignment vertical="center"/>
    </xf>
    <xf numFmtId="174" fontId="1" fillId="0" borderId="27" xfId="60" applyNumberFormat="1" applyFont="1" applyBorder="1" applyAlignment="1">
      <alignment vertical="center" wrapText="1"/>
    </xf>
    <xf numFmtId="42" fontId="1" fillId="0" borderId="25" xfId="60" applyNumberFormat="1" applyFont="1" applyBorder="1" applyAlignment="1">
      <alignment vertical="center"/>
    </xf>
    <xf numFmtId="174" fontId="8" fillId="0" borderId="32" xfId="60" applyNumberFormat="1" applyFont="1" applyBorder="1" applyAlignment="1">
      <alignment horizontal="left" vertical="center" wrapText="1"/>
    </xf>
    <xf numFmtId="42" fontId="8" fillId="0" borderId="19" xfId="60" applyNumberFormat="1" applyFont="1" applyBorder="1" applyAlignment="1">
      <alignment vertical="center"/>
    </xf>
    <xf numFmtId="42" fontId="8" fillId="0" borderId="19" xfId="60" applyNumberFormat="1" applyFont="1" applyBorder="1" applyAlignment="1">
      <alignment horizontal="center" vertical="center" wrapText="1"/>
    </xf>
    <xf numFmtId="42" fontId="8" fillId="0" borderId="32" xfId="60" applyNumberFormat="1" applyFont="1" applyBorder="1" applyAlignment="1">
      <alignment horizontal="center" vertical="center" wrapText="1"/>
    </xf>
    <xf numFmtId="174" fontId="8" fillId="0" borderId="19" xfId="6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" fontId="1" fillId="0" borderId="34" xfId="60" applyNumberFormat="1" applyFont="1" applyBorder="1" applyAlignment="1">
      <alignment horizontal="right" vertical="center"/>
    </xf>
    <xf numFmtId="174" fontId="1" fillId="0" borderId="35" xfId="60" applyNumberFormat="1" applyFont="1" applyBorder="1" applyAlignment="1">
      <alignment horizontal="left" vertical="center" wrapText="1"/>
    </xf>
    <xf numFmtId="42" fontId="1" fillId="0" borderId="34" xfId="60" applyNumberFormat="1" applyFont="1" applyBorder="1" applyAlignment="1">
      <alignment vertical="center"/>
    </xf>
    <xf numFmtId="42" fontId="1" fillId="0" borderId="34" xfId="60" applyNumberFormat="1" applyFont="1" applyBorder="1" applyAlignment="1">
      <alignment horizontal="right" vertical="center"/>
    </xf>
    <xf numFmtId="42" fontId="1" fillId="0" borderId="35" xfId="60" applyNumberFormat="1" applyFont="1" applyBorder="1" applyAlignment="1">
      <alignment horizontal="right" vertical="center"/>
    </xf>
    <xf numFmtId="42" fontId="1" fillId="0" borderId="36" xfId="60" applyNumberFormat="1" applyFont="1" applyBorder="1" applyAlignment="1">
      <alignment horizontal="right" vertical="center"/>
    </xf>
    <xf numFmtId="174" fontId="1" fillId="0" borderId="34" xfId="6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1" fontId="4" fillId="0" borderId="20" xfId="60" applyNumberFormat="1" applyFont="1" applyBorder="1" applyAlignment="1">
      <alignment horizontal="right" vertical="center"/>
    </xf>
    <xf numFmtId="174" fontId="4" fillId="0" borderId="38" xfId="60" applyNumberFormat="1" applyFont="1" applyBorder="1" applyAlignment="1">
      <alignment horizontal="left" vertical="center" wrapText="1"/>
    </xf>
    <xf numFmtId="42" fontId="4" fillId="0" borderId="20" xfId="60" applyNumberFormat="1" applyFont="1" applyBorder="1" applyAlignment="1">
      <alignment horizontal="right" vertical="center"/>
    </xf>
    <xf numFmtId="42" fontId="4" fillId="0" borderId="38" xfId="60" applyNumberFormat="1" applyFont="1" applyBorder="1" applyAlignment="1">
      <alignment horizontal="right" vertical="center"/>
    </xf>
    <xf numFmtId="42" fontId="4" fillId="0" borderId="39" xfId="60" applyNumberFormat="1" applyFont="1" applyBorder="1" applyAlignment="1">
      <alignment horizontal="right" vertical="center"/>
    </xf>
    <xf numFmtId="42" fontId="4" fillId="0" borderId="22" xfId="60" applyNumberFormat="1" applyFont="1" applyBorder="1" applyAlignment="1">
      <alignment horizontal="right" vertical="center"/>
    </xf>
    <xf numFmtId="42" fontId="4" fillId="0" borderId="28" xfId="60" applyNumberFormat="1" applyFont="1" applyBorder="1" applyAlignment="1">
      <alignment horizontal="right" vertical="center"/>
    </xf>
    <xf numFmtId="1" fontId="4" fillId="0" borderId="33" xfId="60" applyNumberFormat="1" applyFont="1" applyBorder="1" applyAlignment="1">
      <alignment vertical="center"/>
    </xf>
    <xf numFmtId="1" fontId="1" fillId="0" borderId="34" xfId="60" applyNumberFormat="1" applyFont="1" applyBorder="1" applyAlignment="1">
      <alignment vertical="center"/>
    </xf>
    <xf numFmtId="174" fontId="1" fillId="0" borderId="35" xfId="60" applyNumberFormat="1" applyFont="1" applyBorder="1" applyAlignment="1">
      <alignment vertical="center" wrapText="1"/>
    </xf>
    <xf numFmtId="42" fontId="1" fillId="0" borderId="36" xfId="60" applyNumberFormat="1" applyFont="1" applyBorder="1" applyAlignment="1">
      <alignment vertical="center"/>
    </xf>
    <xf numFmtId="1" fontId="4" fillId="0" borderId="21" xfId="60" applyNumberFormat="1" applyFont="1" applyBorder="1" applyAlignment="1">
      <alignment horizontal="center" vertical="center" wrapText="1"/>
    </xf>
    <xf numFmtId="1" fontId="4" fillId="0" borderId="16" xfId="60" applyNumberFormat="1" applyFont="1" applyBorder="1" applyAlignment="1">
      <alignment horizontal="center" vertical="center" wrapText="1"/>
    </xf>
    <xf numFmtId="174" fontId="4" fillId="0" borderId="28" xfId="60" applyNumberFormat="1" applyFont="1" applyBorder="1" applyAlignment="1">
      <alignment horizontal="left" vertical="center" wrapText="1"/>
    </xf>
    <xf numFmtId="1" fontId="0" fillId="0" borderId="26" xfId="60" applyNumberFormat="1" applyFont="1" applyBorder="1" applyAlignment="1">
      <alignment horizontal="center" vertical="center" wrapText="1"/>
    </xf>
    <xf numFmtId="1" fontId="0" fillId="0" borderId="17" xfId="60" applyNumberFormat="1" applyFont="1" applyBorder="1" applyAlignment="1">
      <alignment horizontal="center" vertical="center" wrapText="1"/>
    </xf>
    <xf numFmtId="1" fontId="4" fillId="0" borderId="26" xfId="60" applyNumberFormat="1" applyFont="1" applyBorder="1" applyAlignment="1">
      <alignment horizontal="center" vertical="center" wrapText="1"/>
    </xf>
    <xf numFmtId="1" fontId="4" fillId="0" borderId="17" xfId="60" applyNumberFormat="1" applyFont="1" applyBorder="1" applyAlignment="1">
      <alignment horizontal="center" vertical="center" wrapText="1"/>
    </xf>
    <xf numFmtId="1" fontId="8" fillId="0" borderId="29" xfId="60" applyNumberFormat="1" applyFont="1" applyBorder="1" applyAlignment="1">
      <alignment horizontal="center" vertical="center" wrapText="1"/>
    </xf>
    <xf numFmtId="1" fontId="1" fillId="0" borderId="18" xfId="60" applyNumberFormat="1" applyFont="1" applyBorder="1" applyAlignment="1">
      <alignment horizontal="center" vertical="center" wrapText="1"/>
    </xf>
    <xf numFmtId="174" fontId="1" fillId="0" borderId="31" xfId="60" applyNumberFormat="1" applyFont="1" applyBorder="1" applyAlignment="1">
      <alignment horizontal="left" vertical="center" wrapText="1"/>
    </xf>
    <xf numFmtId="42" fontId="1" fillId="0" borderId="18" xfId="60" applyNumberFormat="1" applyFont="1" applyBorder="1" applyAlignment="1">
      <alignment horizontal="center" vertical="center" wrapText="1"/>
    </xf>
    <xf numFmtId="42" fontId="1" fillId="0" borderId="31" xfId="60" applyNumberFormat="1" applyFont="1" applyBorder="1" applyAlignment="1">
      <alignment horizontal="center" vertical="center" wrapText="1"/>
    </xf>
    <xf numFmtId="1" fontId="8" fillId="0" borderId="16" xfId="60" applyNumberFormat="1" applyFont="1" applyBorder="1" applyAlignment="1">
      <alignment horizontal="center" vertical="center" wrapText="1"/>
    </xf>
    <xf numFmtId="42" fontId="1" fillId="0" borderId="22" xfId="60" applyNumberFormat="1" applyFont="1" applyBorder="1" applyAlignment="1">
      <alignment horizontal="center" vertical="center" wrapText="1"/>
    </xf>
    <xf numFmtId="1" fontId="8" fillId="0" borderId="18" xfId="60" applyNumberFormat="1" applyFont="1" applyBorder="1" applyAlignment="1">
      <alignment horizontal="center" vertical="center" wrapText="1"/>
    </xf>
    <xf numFmtId="42" fontId="1" fillId="0" borderId="30" xfId="60" applyNumberFormat="1" applyFont="1" applyBorder="1" applyAlignment="1">
      <alignment horizontal="center" vertical="center" wrapText="1"/>
    </xf>
    <xf numFmtId="174" fontId="5" fillId="33" borderId="40" xfId="6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174" fontId="5" fillId="33" borderId="24" xfId="6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74" fontId="5" fillId="33" borderId="41" xfId="6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74" fontId="4" fillId="0" borderId="10" xfId="6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Layout" zoomScaleSheetLayoutView="100" workbookViewId="0" topLeftCell="A35">
      <selection activeCell="C30" sqref="C30"/>
    </sheetView>
  </sheetViews>
  <sheetFormatPr defaultColWidth="9.00390625" defaultRowHeight="12.75"/>
  <cols>
    <col min="1" max="1" width="5.25390625" style="1" customWidth="1"/>
    <col min="2" max="2" width="7.00390625" style="1" customWidth="1"/>
    <col min="3" max="3" width="48.875" style="1" customWidth="1"/>
    <col min="4" max="4" width="14.75390625" style="1" customWidth="1"/>
    <col min="5" max="5" width="13.375" style="1" customWidth="1"/>
    <col min="6" max="6" width="13.875" style="1" customWidth="1"/>
    <col min="7" max="7" width="11.25390625" style="1" customWidth="1"/>
    <col min="8" max="8" width="11.125" style="1" customWidth="1"/>
    <col min="9" max="9" width="13.625" style="1" customWidth="1"/>
    <col min="10" max="16384" width="9.125" style="1" customWidth="1"/>
  </cols>
  <sheetData>
    <row r="1" spans="1:9" s="2" customFormat="1" ht="12.75">
      <c r="A1" s="108" t="s">
        <v>2</v>
      </c>
      <c r="B1" s="110" t="s">
        <v>3</v>
      </c>
      <c r="C1" s="112" t="s">
        <v>4</v>
      </c>
      <c r="D1" s="110" t="s">
        <v>5</v>
      </c>
      <c r="E1" s="6" t="s">
        <v>1</v>
      </c>
      <c r="F1" s="23"/>
      <c r="G1" s="23"/>
      <c r="H1" s="23"/>
      <c r="I1" s="24"/>
    </row>
    <row r="2" spans="1:9" s="2" customFormat="1" ht="83.25" customHeight="1">
      <c r="A2" s="109"/>
      <c r="B2" s="111"/>
      <c r="C2" s="113"/>
      <c r="D2" s="111"/>
      <c r="E2" s="7" t="s">
        <v>6</v>
      </c>
      <c r="F2" s="8" t="s">
        <v>20</v>
      </c>
      <c r="G2" s="7" t="s">
        <v>14</v>
      </c>
      <c r="H2" s="18" t="s">
        <v>7</v>
      </c>
      <c r="I2" s="9" t="s">
        <v>8</v>
      </c>
    </row>
    <row r="3" spans="1:9" s="2" customFormat="1" ht="21.75" customHeight="1">
      <c r="A3" s="10" t="s">
        <v>11</v>
      </c>
      <c r="B3" s="119" t="s">
        <v>13</v>
      </c>
      <c r="C3" s="120"/>
      <c r="D3" s="114"/>
      <c r="E3" s="115"/>
      <c r="F3" s="115"/>
      <c r="G3" s="115"/>
      <c r="H3" s="115"/>
      <c r="I3" s="11"/>
    </row>
    <row r="4" spans="1:9" s="3" customFormat="1" ht="20.25" customHeight="1">
      <c r="A4" s="92">
        <v>400</v>
      </c>
      <c r="B4" s="93">
        <v>40002</v>
      </c>
      <c r="C4" s="94" t="s">
        <v>17</v>
      </c>
      <c r="D4" s="12">
        <f aca="true" t="shared" si="0" ref="D4:D36">SUM(E4+F4+G4+H4)</f>
        <v>1080000</v>
      </c>
      <c r="E4" s="13">
        <f>SUM(E12+E13+E14+E5+E6+E7+E8+E9+E10+E11)</f>
        <v>1080000</v>
      </c>
      <c r="F4" s="13">
        <f>SUM(+F12+F13+F14)</f>
        <v>0</v>
      </c>
      <c r="G4" s="13">
        <f>SUM(+G12+G13+G14)</f>
        <v>0</v>
      </c>
      <c r="H4" s="13">
        <f>SUM(+H12+H13+H14)</f>
        <v>0</v>
      </c>
      <c r="I4" s="47" t="s">
        <v>12</v>
      </c>
    </row>
    <row r="5" spans="1:9" s="3" customFormat="1" ht="20.25" customHeight="1">
      <c r="A5" s="95"/>
      <c r="B5" s="96"/>
      <c r="C5" s="25" t="s">
        <v>21</v>
      </c>
      <c r="D5" s="14">
        <f>SUM(E5+F5+G5+H5)</f>
        <v>120000</v>
      </c>
      <c r="E5" s="28">
        <v>120000</v>
      </c>
      <c r="F5" s="30">
        <v>0</v>
      </c>
      <c r="G5" s="28">
        <v>0</v>
      </c>
      <c r="H5" s="28">
        <v>0</v>
      </c>
      <c r="I5" s="46" t="s">
        <v>12</v>
      </c>
    </row>
    <row r="6" spans="1:9" s="3" customFormat="1" ht="20.25" customHeight="1">
      <c r="A6" s="97"/>
      <c r="B6" s="98"/>
      <c r="C6" s="25" t="s">
        <v>22</v>
      </c>
      <c r="D6" s="14">
        <f aca="true" t="shared" si="1" ref="D6:D11">SUM(E6+F6+G6+H6)</f>
        <v>300000</v>
      </c>
      <c r="E6" s="28">
        <v>300000</v>
      </c>
      <c r="F6" s="30">
        <v>0</v>
      </c>
      <c r="G6" s="28">
        <v>0</v>
      </c>
      <c r="H6" s="28">
        <v>0</v>
      </c>
      <c r="I6" s="46" t="s">
        <v>12</v>
      </c>
    </row>
    <row r="7" spans="1:9" s="3" customFormat="1" ht="20.25" customHeight="1">
      <c r="A7" s="97"/>
      <c r="B7" s="98"/>
      <c r="C7" s="25" t="s">
        <v>23</v>
      </c>
      <c r="D7" s="14">
        <f t="shared" si="1"/>
        <v>250000</v>
      </c>
      <c r="E7" s="28">
        <v>250000</v>
      </c>
      <c r="F7" s="30">
        <v>0</v>
      </c>
      <c r="G7" s="28">
        <v>0</v>
      </c>
      <c r="H7" s="28">
        <v>0</v>
      </c>
      <c r="I7" s="46" t="s">
        <v>12</v>
      </c>
    </row>
    <row r="8" spans="1:9" s="3" customFormat="1" ht="20.25" customHeight="1">
      <c r="A8" s="97"/>
      <c r="B8" s="98"/>
      <c r="C8" s="25" t="s">
        <v>24</v>
      </c>
      <c r="D8" s="14">
        <f t="shared" si="1"/>
        <v>250000</v>
      </c>
      <c r="E8" s="28">
        <v>250000</v>
      </c>
      <c r="F8" s="30">
        <v>0</v>
      </c>
      <c r="G8" s="28">
        <v>0</v>
      </c>
      <c r="H8" s="28">
        <v>0</v>
      </c>
      <c r="I8" s="46" t="s">
        <v>12</v>
      </c>
    </row>
    <row r="9" spans="1:9" s="3" customFormat="1" ht="28.5" customHeight="1">
      <c r="A9" s="97"/>
      <c r="B9" s="98"/>
      <c r="C9" s="25" t="s">
        <v>49</v>
      </c>
      <c r="D9" s="14">
        <f t="shared" si="1"/>
        <v>15000</v>
      </c>
      <c r="E9" s="28">
        <v>15000</v>
      </c>
      <c r="F9" s="30">
        <v>0</v>
      </c>
      <c r="G9" s="28">
        <v>0</v>
      </c>
      <c r="H9" s="28">
        <v>0</v>
      </c>
      <c r="I9" s="46" t="s">
        <v>12</v>
      </c>
    </row>
    <row r="10" spans="1:9" s="3" customFormat="1" ht="33" customHeight="1">
      <c r="A10" s="97"/>
      <c r="B10" s="98"/>
      <c r="C10" s="25" t="s">
        <v>25</v>
      </c>
      <c r="D10" s="14">
        <f t="shared" si="1"/>
        <v>20000</v>
      </c>
      <c r="E10" s="28">
        <v>20000</v>
      </c>
      <c r="F10" s="30">
        <v>0</v>
      </c>
      <c r="G10" s="28">
        <v>0</v>
      </c>
      <c r="H10" s="28">
        <v>0</v>
      </c>
      <c r="I10" s="46" t="s">
        <v>12</v>
      </c>
    </row>
    <row r="11" spans="1:9" s="3" customFormat="1" ht="28.5" customHeight="1">
      <c r="A11" s="97"/>
      <c r="B11" s="98"/>
      <c r="C11" s="25" t="s">
        <v>26</v>
      </c>
      <c r="D11" s="14">
        <f t="shared" si="1"/>
        <v>35000</v>
      </c>
      <c r="E11" s="28">
        <v>35000</v>
      </c>
      <c r="F11" s="30">
        <v>0</v>
      </c>
      <c r="G11" s="28">
        <v>0</v>
      </c>
      <c r="H11" s="28">
        <v>0</v>
      </c>
      <c r="I11" s="46" t="s">
        <v>12</v>
      </c>
    </row>
    <row r="12" spans="1:9" s="3" customFormat="1" ht="25.5" customHeight="1">
      <c r="A12" s="26"/>
      <c r="B12" s="38"/>
      <c r="C12" s="25" t="s">
        <v>27</v>
      </c>
      <c r="D12" s="14">
        <f t="shared" si="0"/>
        <v>20000</v>
      </c>
      <c r="E12" s="28">
        <v>20000</v>
      </c>
      <c r="F12" s="30">
        <v>0</v>
      </c>
      <c r="G12" s="28">
        <v>0</v>
      </c>
      <c r="H12" s="28">
        <v>0</v>
      </c>
      <c r="I12" s="46" t="s">
        <v>12</v>
      </c>
    </row>
    <row r="13" spans="1:9" s="3" customFormat="1" ht="25.5" customHeight="1">
      <c r="A13" s="26"/>
      <c r="B13" s="38"/>
      <c r="C13" s="25" t="s">
        <v>48</v>
      </c>
      <c r="D13" s="14">
        <f t="shared" si="0"/>
        <v>35000</v>
      </c>
      <c r="E13" s="28">
        <v>35000</v>
      </c>
      <c r="F13" s="30">
        <v>0</v>
      </c>
      <c r="G13" s="28">
        <v>0</v>
      </c>
      <c r="H13" s="28">
        <v>0</v>
      </c>
      <c r="I13" s="46" t="s">
        <v>12</v>
      </c>
    </row>
    <row r="14" spans="1:9" s="3" customFormat="1" ht="36" customHeight="1">
      <c r="A14" s="99"/>
      <c r="B14" s="100"/>
      <c r="C14" s="101" t="s">
        <v>42</v>
      </c>
      <c r="D14" s="15">
        <f t="shared" si="0"/>
        <v>35000</v>
      </c>
      <c r="E14" s="102">
        <v>35000</v>
      </c>
      <c r="F14" s="103">
        <v>0</v>
      </c>
      <c r="G14" s="102">
        <v>0</v>
      </c>
      <c r="H14" s="102">
        <v>0</v>
      </c>
      <c r="I14" s="48" t="s">
        <v>12</v>
      </c>
    </row>
    <row r="15" spans="1:9" s="3" customFormat="1" ht="20.25" customHeight="1">
      <c r="A15" s="31">
        <v>600</v>
      </c>
      <c r="B15" s="32">
        <v>60016</v>
      </c>
      <c r="C15" s="67" t="s">
        <v>0</v>
      </c>
      <c r="D15" s="68">
        <f>SUM(E15+F15+G15+H15)</f>
        <v>4380000</v>
      </c>
      <c r="E15" s="69">
        <f>SUM(+E16+E25+E17+E18+E19+E20+E21+E22+E23+E24)</f>
        <v>4380000</v>
      </c>
      <c r="F15" s="70">
        <f>SUM(+F26)</f>
        <v>0</v>
      </c>
      <c r="G15" s="69">
        <f>SUM(+G26)</f>
        <v>0</v>
      </c>
      <c r="H15" s="69">
        <f>SUM(+H26)</f>
        <v>0</v>
      </c>
      <c r="I15" s="71" t="s">
        <v>12</v>
      </c>
    </row>
    <row r="16" spans="1:9" s="3" customFormat="1" ht="22.5" customHeight="1">
      <c r="A16" s="33"/>
      <c r="B16" s="104"/>
      <c r="C16" s="34" t="s">
        <v>28</v>
      </c>
      <c r="D16" s="35">
        <f t="shared" si="0"/>
        <v>100000</v>
      </c>
      <c r="E16" s="36">
        <v>100000</v>
      </c>
      <c r="F16" s="105">
        <v>0</v>
      </c>
      <c r="G16" s="36">
        <v>0</v>
      </c>
      <c r="H16" s="37">
        <v>0</v>
      </c>
      <c r="I16" s="45" t="s">
        <v>12</v>
      </c>
    </row>
    <row r="17" spans="1:9" s="3" customFormat="1" ht="35.25" customHeight="1">
      <c r="A17" s="26"/>
      <c r="B17" s="27"/>
      <c r="C17" s="25" t="s">
        <v>43</v>
      </c>
      <c r="D17" s="14">
        <f t="shared" si="0"/>
        <v>150000</v>
      </c>
      <c r="E17" s="28">
        <v>150000</v>
      </c>
      <c r="F17" s="29">
        <v>0</v>
      </c>
      <c r="G17" s="28">
        <v>0</v>
      </c>
      <c r="H17" s="30">
        <v>0</v>
      </c>
      <c r="I17" s="46" t="s">
        <v>15</v>
      </c>
    </row>
    <row r="18" spans="1:9" s="3" customFormat="1" ht="32.25" customHeight="1">
      <c r="A18" s="26"/>
      <c r="B18" s="27"/>
      <c r="C18" s="25" t="s">
        <v>29</v>
      </c>
      <c r="D18" s="14">
        <f t="shared" si="0"/>
        <v>35000</v>
      </c>
      <c r="E18" s="28">
        <v>35000</v>
      </c>
      <c r="F18" s="29">
        <v>0</v>
      </c>
      <c r="G18" s="28">
        <v>0</v>
      </c>
      <c r="H18" s="30">
        <v>0</v>
      </c>
      <c r="I18" s="46" t="s">
        <v>12</v>
      </c>
    </row>
    <row r="19" spans="1:9" s="3" customFormat="1" ht="27" customHeight="1">
      <c r="A19" s="26"/>
      <c r="B19" s="27"/>
      <c r="C19" s="25" t="s">
        <v>31</v>
      </c>
      <c r="D19" s="14">
        <f t="shared" si="0"/>
        <v>80000</v>
      </c>
      <c r="E19" s="28">
        <v>80000</v>
      </c>
      <c r="F19" s="29">
        <v>0</v>
      </c>
      <c r="G19" s="28">
        <v>0</v>
      </c>
      <c r="H19" s="30">
        <v>0</v>
      </c>
      <c r="I19" s="46" t="s">
        <v>12</v>
      </c>
    </row>
    <row r="20" spans="1:9" s="3" customFormat="1" ht="36.75" customHeight="1">
      <c r="A20" s="26"/>
      <c r="B20" s="27"/>
      <c r="C20" s="25" t="s">
        <v>30</v>
      </c>
      <c r="D20" s="14">
        <f t="shared" si="0"/>
        <v>80000</v>
      </c>
      <c r="E20" s="28">
        <v>80000</v>
      </c>
      <c r="F20" s="29">
        <v>0</v>
      </c>
      <c r="G20" s="28">
        <v>0</v>
      </c>
      <c r="H20" s="30">
        <v>0</v>
      </c>
      <c r="I20" s="46" t="s">
        <v>12</v>
      </c>
    </row>
    <row r="21" spans="1:9" s="3" customFormat="1" ht="24.75" customHeight="1">
      <c r="A21" s="26"/>
      <c r="B21" s="27"/>
      <c r="C21" s="25" t="s">
        <v>32</v>
      </c>
      <c r="D21" s="14">
        <f t="shared" si="0"/>
        <v>35000</v>
      </c>
      <c r="E21" s="28">
        <v>35000</v>
      </c>
      <c r="F21" s="29">
        <v>0</v>
      </c>
      <c r="G21" s="28">
        <v>0</v>
      </c>
      <c r="H21" s="30">
        <v>0</v>
      </c>
      <c r="I21" s="46" t="s">
        <v>12</v>
      </c>
    </row>
    <row r="22" spans="1:9" s="3" customFormat="1" ht="22.5" customHeight="1">
      <c r="A22" s="26"/>
      <c r="B22" s="27"/>
      <c r="C22" s="25" t="s">
        <v>46</v>
      </c>
      <c r="D22" s="14">
        <f t="shared" si="0"/>
        <v>800000</v>
      </c>
      <c r="E22" s="28">
        <v>800000</v>
      </c>
      <c r="F22" s="29">
        <v>0</v>
      </c>
      <c r="G22" s="28">
        <v>0</v>
      </c>
      <c r="H22" s="30">
        <v>0</v>
      </c>
      <c r="I22" s="46" t="s">
        <v>12</v>
      </c>
    </row>
    <row r="23" spans="1:9" s="3" customFormat="1" ht="38.25" customHeight="1">
      <c r="A23" s="26"/>
      <c r="B23" s="27"/>
      <c r="C23" s="25" t="s">
        <v>33</v>
      </c>
      <c r="D23" s="14">
        <f t="shared" si="0"/>
        <v>1500000</v>
      </c>
      <c r="E23" s="28">
        <v>1500000</v>
      </c>
      <c r="F23" s="29">
        <v>0</v>
      </c>
      <c r="G23" s="28">
        <v>0</v>
      </c>
      <c r="H23" s="30">
        <v>0</v>
      </c>
      <c r="I23" s="46" t="s">
        <v>12</v>
      </c>
    </row>
    <row r="24" spans="1:9" s="3" customFormat="1" ht="22.5" customHeight="1">
      <c r="A24" s="26"/>
      <c r="B24" s="27"/>
      <c r="C24" s="25" t="s">
        <v>44</v>
      </c>
      <c r="D24" s="14">
        <f t="shared" si="0"/>
        <v>800000</v>
      </c>
      <c r="E24" s="28">
        <v>800000</v>
      </c>
      <c r="F24" s="29">
        <v>0</v>
      </c>
      <c r="G24" s="28">
        <v>0</v>
      </c>
      <c r="H24" s="30">
        <v>0</v>
      </c>
      <c r="I24" s="46" t="s">
        <v>12</v>
      </c>
    </row>
    <row r="25" spans="1:9" s="3" customFormat="1" ht="22.5" customHeight="1">
      <c r="A25" s="99"/>
      <c r="B25" s="106"/>
      <c r="C25" s="101" t="s">
        <v>34</v>
      </c>
      <c r="D25" s="15">
        <f t="shared" si="0"/>
        <v>800000</v>
      </c>
      <c r="E25" s="102">
        <v>800000</v>
      </c>
      <c r="F25" s="107">
        <v>0</v>
      </c>
      <c r="G25" s="102">
        <v>0</v>
      </c>
      <c r="H25" s="103">
        <v>0</v>
      </c>
      <c r="I25" s="48" t="s">
        <v>12</v>
      </c>
    </row>
    <row r="26" spans="1:9" s="4" customFormat="1" ht="18" customHeight="1">
      <c r="A26" s="20">
        <v>750</v>
      </c>
      <c r="B26" s="21">
        <v>75023</v>
      </c>
      <c r="C26" s="22" t="s">
        <v>9</v>
      </c>
      <c r="D26" s="12">
        <f t="shared" si="0"/>
        <v>84600</v>
      </c>
      <c r="E26" s="13">
        <f>SUM(E27)</f>
        <v>84600</v>
      </c>
      <c r="F26" s="13">
        <f>SUM(F27)</f>
        <v>0</v>
      </c>
      <c r="G26" s="13">
        <f>SUM(G27)</f>
        <v>0</v>
      </c>
      <c r="H26" s="13">
        <f>SUM(H27)</f>
        <v>0</v>
      </c>
      <c r="I26" s="47" t="s">
        <v>12</v>
      </c>
    </row>
    <row r="27" spans="1:9" s="4" customFormat="1" ht="18.75" customHeight="1">
      <c r="A27" s="42"/>
      <c r="B27" s="56"/>
      <c r="C27" s="57" t="s">
        <v>16</v>
      </c>
      <c r="D27" s="15">
        <f t="shared" si="0"/>
        <v>84600</v>
      </c>
      <c r="E27" s="58">
        <v>84600</v>
      </c>
      <c r="F27" s="59">
        <v>0</v>
      </c>
      <c r="G27" s="58">
        <v>0</v>
      </c>
      <c r="H27" s="60">
        <v>0</v>
      </c>
      <c r="I27" s="48" t="s">
        <v>12</v>
      </c>
    </row>
    <row r="28" spans="1:9" s="4" customFormat="1" ht="18.75" customHeight="1">
      <c r="A28" s="20">
        <v>700</v>
      </c>
      <c r="B28" s="21"/>
      <c r="C28" s="22" t="s">
        <v>18</v>
      </c>
      <c r="D28" s="12">
        <f t="shared" si="0"/>
        <v>3000000</v>
      </c>
      <c r="E28" s="43">
        <f>SUM(E31+E29+E30)</f>
        <v>3000000</v>
      </c>
      <c r="F28" s="43">
        <f>SUM(F31)</f>
        <v>0</v>
      </c>
      <c r="G28" s="43">
        <f>SUM(G31)</f>
        <v>0</v>
      </c>
      <c r="H28" s="43">
        <f>SUM(H31)</f>
        <v>0</v>
      </c>
      <c r="I28" s="47" t="s">
        <v>12</v>
      </c>
    </row>
    <row r="29" spans="1:9" s="4" customFormat="1" ht="22.5" customHeight="1">
      <c r="A29" s="50"/>
      <c r="B29" s="51">
        <v>70005</v>
      </c>
      <c r="C29" s="52" t="s">
        <v>19</v>
      </c>
      <c r="D29" s="14">
        <f>SUM(E29)</f>
        <v>328089</v>
      </c>
      <c r="E29" s="53">
        <v>328089</v>
      </c>
      <c r="F29" s="54">
        <v>0</v>
      </c>
      <c r="G29" s="53">
        <v>0</v>
      </c>
      <c r="H29" s="55">
        <v>0</v>
      </c>
      <c r="I29" s="62" t="s">
        <v>12</v>
      </c>
    </row>
    <row r="30" spans="1:9" s="4" customFormat="1" ht="22.5" customHeight="1">
      <c r="A30" s="72"/>
      <c r="B30" s="73">
        <v>70095</v>
      </c>
      <c r="C30" s="74" t="s">
        <v>50</v>
      </c>
      <c r="D30" s="14">
        <f>SUM(E30)</f>
        <v>2400000</v>
      </c>
      <c r="E30" s="76">
        <v>2400000</v>
      </c>
      <c r="F30" s="77">
        <v>0</v>
      </c>
      <c r="G30" s="76">
        <v>0</v>
      </c>
      <c r="H30" s="78">
        <v>0</v>
      </c>
      <c r="I30" s="79" t="s">
        <v>15</v>
      </c>
    </row>
    <row r="31" spans="1:9" s="4" customFormat="1" ht="24" customHeight="1">
      <c r="A31" s="61"/>
      <c r="B31" s="56">
        <v>70005</v>
      </c>
      <c r="C31" s="57" t="s">
        <v>35</v>
      </c>
      <c r="D31" s="15">
        <f t="shared" si="0"/>
        <v>271911</v>
      </c>
      <c r="E31" s="58">
        <v>271911</v>
      </c>
      <c r="F31" s="59">
        <v>0</v>
      </c>
      <c r="G31" s="58">
        <v>0</v>
      </c>
      <c r="H31" s="60">
        <v>0</v>
      </c>
      <c r="I31" s="48" t="s">
        <v>12</v>
      </c>
    </row>
    <row r="32" spans="1:9" s="4" customFormat="1" ht="24" customHeight="1">
      <c r="A32" s="20">
        <v>754</v>
      </c>
      <c r="B32" s="21"/>
      <c r="C32" s="22" t="s">
        <v>36</v>
      </c>
      <c r="D32" s="12">
        <f>SUM(E32+F32+G32+H32)</f>
        <v>11000</v>
      </c>
      <c r="E32" s="43">
        <f>SUM(E33)</f>
        <v>11000</v>
      </c>
      <c r="F32" s="86">
        <v>0</v>
      </c>
      <c r="G32" s="43">
        <v>0</v>
      </c>
      <c r="H32" s="87">
        <v>0</v>
      </c>
      <c r="I32" s="47" t="s">
        <v>12</v>
      </c>
    </row>
    <row r="33" spans="1:9" s="4" customFormat="1" ht="33" customHeight="1">
      <c r="A33" s="61"/>
      <c r="B33" s="56">
        <v>75421</v>
      </c>
      <c r="C33" s="57" t="s">
        <v>45</v>
      </c>
      <c r="D33" s="15">
        <f>SUM(E33+F33+G33+H33)</f>
        <v>11000</v>
      </c>
      <c r="E33" s="58">
        <v>11000</v>
      </c>
      <c r="F33" s="59">
        <v>0</v>
      </c>
      <c r="G33" s="58">
        <v>0</v>
      </c>
      <c r="H33" s="60">
        <v>0</v>
      </c>
      <c r="I33" s="48" t="s">
        <v>15</v>
      </c>
    </row>
    <row r="34" spans="1:9" s="4" customFormat="1" ht="24" customHeight="1">
      <c r="A34" s="80">
        <v>852</v>
      </c>
      <c r="B34" s="81"/>
      <c r="C34" s="82" t="s">
        <v>37</v>
      </c>
      <c r="D34" s="17">
        <f>SUM(E34+F34+G34+H34)</f>
        <v>4000</v>
      </c>
      <c r="E34" s="83">
        <f>SUM(E35)</f>
        <v>4000</v>
      </c>
      <c r="F34" s="84">
        <v>0</v>
      </c>
      <c r="G34" s="83">
        <v>0</v>
      </c>
      <c r="H34" s="85">
        <v>0</v>
      </c>
      <c r="I34" s="49" t="s">
        <v>38</v>
      </c>
    </row>
    <row r="35" spans="1:9" s="4" customFormat="1" ht="24" customHeight="1">
      <c r="A35" s="61"/>
      <c r="B35" s="56">
        <v>85219</v>
      </c>
      <c r="C35" s="57" t="s">
        <v>16</v>
      </c>
      <c r="D35" s="15">
        <f>SUM(E35+F35+G35+H35)</f>
        <v>4000</v>
      </c>
      <c r="E35" s="58">
        <v>4000</v>
      </c>
      <c r="F35" s="59">
        <v>0</v>
      </c>
      <c r="G35" s="58">
        <v>0</v>
      </c>
      <c r="H35" s="60">
        <v>0</v>
      </c>
      <c r="I35" s="48" t="s">
        <v>38</v>
      </c>
    </row>
    <row r="36" spans="1:9" ht="18.75" customHeight="1">
      <c r="A36" s="39">
        <v>900</v>
      </c>
      <c r="B36" s="40"/>
      <c r="C36" s="41" t="s">
        <v>10</v>
      </c>
      <c r="D36" s="12">
        <f t="shared" si="0"/>
        <v>65000</v>
      </c>
      <c r="E36" s="12">
        <f>SUM(+E38+E39+E37)</f>
        <v>65000</v>
      </c>
      <c r="F36" s="12">
        <f>SUM(+F37)</f>
        <v>0</v>
      </c>
      <c r="G36" s="12">
        <f>SUM(+G37+G38+G39)</f>
        <v>0</v>
      </c>
      <c r="H36" s="12">
        <f>SUM(+H37+H38+H39)</f>
        <v>0</v>
      </c>
      <c r="I36" s="47" t="s">
        <v>12</v>
      </c>
    </row>
    <row r="37" spans="1:9" ht="33.75" customHeight="1">
      <c r="A37" s="63"/>
      <c r="B37" s="64">
        <v>90001</v>
      </c>
      <c r="C37" s="65" t="s">
        <v>47</v>
      </c>
      <c r="D37" s="14">
        <f>SUM(E37+F37+G37+H37)</f>
        <v>20000</v>
      </c>
      <c r="E37" s="14">
        <v>20000</v>
      </c>
      <c r="F37" s="66">
        <v>0</v>
      </c>
      <c r="G37" s="14">
        <v>0</v>
      </c>
      <c r="H37" s="66">
        <v>0</v>
      </c>
      <c r="I37" s="46" t="s">
        <v>15</v>
      </c>
    </row>
    <row r="38" spans="1:9" ht="33" customHeight="1">
      <c r="A38" s="88"/>
      <c r="B38" s="89">
        <v>90001</v>
      </c>
      <c r="C38" s="90" t="s">
        <v>39</v>
      </c>
      <c r="D38" s="14">
        <f>SUM(E38+F38+G38+H38)</f>
        <v>20000</v>
      </c>
      <c r="E38" s="75">
        <v>20000</v>
      </c>
      <c r="F38" s="91">
        <v>0</v>
      </c>
      <c r="G38" s="75">
        <v>0</v>
      </c>
      <c r="H38" s="91">
        <v>0</v>
      </c>
      <c r="I38" s="46" t="s">
        <v>15</v>
      </c>
    </row>
    <row r="39" spans="1:9" ht="39.75" customHeight="1">
      <c r="A39" s="88"/>
      <c r="B39" s="89">
        <v>90001</v>
      </c>
      <c r="C39" s="90" t="s">
        <v>40</v>
      </c>
      <c r="D39" s="75">
        <f>SUM(E39+F39+G39+H39)</f>
        <v>25000</v>
      </c>
      <c r="E39" s="75">
        <v>25000</v>
      </c>
      <c r="F39" s="91">
        <v>0</v>
      </c>
      <c r="G39" s="75">
        <v>0</v>
      </c>
      <c r="H39" s="91">
        <v>0</v>
      </c>
      <c r="I39" s="79" t="s">
        <v>15</v>
      </c>
    </row>
    <row r="40" spans="1:9" ht="24" customHeight="1">
      <c r="A40" s="116" t="s">
        <v>41</v>
      </c>
      <c r="B40" s="117"/>
      <c r="C40" s="118"/>
      <c r="D40" s="16">
        <f>SUM(E40+F40+G40+H40)</f>
        <v>8624600</v>
      </c>
      <c r="E40" s="16">
        <f>SUM(+E4+E15+E26+E28++E36+E32+E34)</f>
        <v>8624600</v>
      </c>
      <c r="F40" s="16">
        <f>SUM(+F4+F36)</f>
        <v>0</v>
      </c>
      <c r="G40" s="16">
        <f>SUM(+G4+G36)</f>
        <v>0</v>
      </c>
      <c r="H40" s="16">
        <f>SUM(+H4+H36)</f>
        <v>0</v>
      </c>
      <c r="I40" s="44"/>
    </row>
    <row r="41" spans="1:9" ht="12.75">
      <c r="A41" s="2"/>
      <c r="B41" s="2"/>
      <c r="C41" s="2"/>
      <c r="I41" s="19"/>
    </row>
    <row r="42" spans="1:3" ht="12.75">
      <c r="A42" s="2"/>
      <c r="B42" s="2"/>
      <c r="C42" s="2"/>
    </row>
    <row r="43" spans="1:3" ht="12.75">
      <c r="A43" s="2"/>
      <c r="B43" s="2"/>
      <c r="C43" s="2"/>
    </row>
    <row r="44" spans="1:3" ht="12.75">
      <c r="A44" s="2"/>
      <c r="B44" s="2"/>
      <c r="C44" s="2"/>
    </row>
    <row r="209" s="5" customFormat="1" ht="12.75"/>
  </sheetData>
  <sheetProtection/>
  <mergeCells count="7">
    <mergeCell ref="A1:A2"/>
    <mergeCell ref="B1:B2"/>
    <mergeCell ref="C1:C2"/>
    <mergeCell ref="D1:D2"/>
    <mergeCell ref="D3:H3"/>
    <mergeCell ref="A40:C40"/>
    <mergeCell ref="B3:C3"/>
  </mergeCells>
  <printOptions horizontalCentered="1" verticalCentered="1"/>
  <pageMargins left="0.1968503937007874" right="0.1968503937007874" top="0.984251968503937" bottom="0.7874015748031497" header="0.31496062992125984" footer="0.31496062992125984"/>
  <pageSetup firstPageNumber="24" useFirstPageNumber="1" horizontalDpi="600" verticalDpi="600" orientation="landscape" paperSize="9" r:id="rId1"/>
  <headerFooter alignWithMargins="0">
    <oddHeader>&amp;LPlan wydatków majątkowych Miasta Piastowa na 2017 rok.
&amp;R
Tabela Nr 2a
do Uchwały Budzetowej na 2017r Miasta Piastowa
Nr XXVIII / 198 / 2016  z dnia 22.12.2016 roku</oddHeader>
    <oddFooter>&amp;C &amp;P</oddFooter>
  </headerFooter>
  <rowBreaks count="2" manualBreakCount="2">
    <brk id="44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2015-12-15T10:26:02Z</cp:lastPrinted>
  <dcterms:created xsi:type="dcterms:W3CDTF">2000-01-08T16:06:05Z</dcterms:created>
  <dcterms:modified xsi:type="dcterms:W3CDTF">2016-12-27T14:51:44Z</dcterms:modified>
  <cp:category/>
  <cp:version/>
  <cp:contentType/>
  <cp:contentStatus/>
</cp:coreProperties>
</file>